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28455" windowHeight="9900" tabRatio="671"/>
  </bookViews>
  <sheets>
    <sheet name="Januari" sheetId="25" r:id="rId1"/>
    <sheet name="Februari" sheetId="2" r:id="rId2"/>
    <sheet name="Maart" sheetId="15" r:id="rId3"/>
    <sheet name="April" sheetId="16" r:id="rId4"/>
    <sheet name="Mei" sheetId="17" r:id="rId5"/>
    <sheet name="Juni" sheetId="18" r:id="rId6"/>
    <sheet name="Juli" sheetId="19" r:id="rId7"/>
    <sheet name="Augustus" sheetId="20" r:id="rId8"/>
    <sheet name="September" sheetId="21" r:id="rId9"/>
    <sheet name="Oktober" sheetId="22" r:id="rId10"/>
    <sheet name="November" sheetId="23" r:id="rId11"/>
    <sheet name="December" sheetId="24" r:id="rId12"/>
  </sheets>
  <definedNames>
    <definedName name="_xlnm.Print_Area" localSheetId="0">Januari!$A:$J</definedName>
    <definedName name="CalendarYear">Januari!$L$2</definedName>
    <definedName name="ColumnTitleRegion1..I12.1">Januari!$C$2</definedName>
    <definedName name="ColumnTitleRegion1..I12.10" localSheetId="9">Oktober!$C$2</definedName>
    <definedName name="ColumnTitleRegion1..I12.11" localSheetId="10">November!$C$2</definedName>
    <definedName name="ColumnTitleRegion1..I12.12" localSheetId="11">December!$C$2</definedName>
    <definedName name="ColumnTitleRegion1..I12.2" localSheetId="1">Februari!$C$2</definedName>
    <definedName name="ColumnTitleRegion1..I12.3" localSheetId="2">Maart!$C$2</definedName>
    <definedName name="ColumnTitleRegion1..I12.4" localSheetId="3">April!$C$2</definedName>
    <definedName name="ColumnTitleRegion1..I12.5" localSheetId="4">Mei!$C$2</definedName>
    <definedName name="ColumnTitleRegion1..I12.6" localSheetId="5">Juni!$C$2</definedName>
    <definedName name="ColumnTitleRegion1..I12.7" localSheetId="6">Juli!$C$2</definedName>
    <definedName name="ColumnTitleRegion1..I12.8" localSheetId="7">Augustus!$C$2</definedName>
    <definedName name="ColumnTitleRegion1..I12.9" localSheetId="8">September!$C$2</definedName>
    <definedName name="ColumnTitleRegion2..D14.1">Januari!$C$2</definedName>
    <definedName name="ColumnTitleRegion2..D14.10" localSheetId="9">Oktober!$C$2</definedName>
    <definedName name="ColumnTitleRegion2..D14.11" localSheetId="10">November!$C$2</definedName>
    <definedName name="ColumnTitleRegion2..D14.12" localSheetId="11">December!$C$2</definedName>
    <definedName name="ColumnTitleRegion2..D14.2" localSheetId="1">Februari!$C$2</definedName>
    <definedName name="ColumnTitleRegion2..D14.3" localSheetId="2">Maart!$C$2</definedName>
    <definedName name="ColumnTitleRegion2..D14.4" localSheetId="3">April!$C$2</definedName>
    <definedName name="ColumnTitleRegion2..D14.5" localSheetId="4">Mei!$C$2</definedName>
    <definedName name="ColumnTitleRegion2..D14.6" localSheetId="5">Juni!$C$2</definedName>
    <definedName name="ColumnTitleRegion2..D14.7" localSheetId="6">Juli!$C$2</definedName>
    <definedName name="ColumnTitleRegion2..D14.8" localSheetId="7">Augustus!$C$2</definedName>
    <definedName name="ColumnTitleRegion2..D14.9" localSheetId="8">September!$C$2</definedName>
    <definedName name="DaysAndWeeks">{0,1,2,3,4,5,6} + {0;1;2;3;4;5}*7</definedName>
    <definedName name="RowTitleRegion1..F13.10" localSheetId="9">Oktober!$E$13</definedName>
    <definedName name="RowTitleRegion1..F13.11" localSheetId="10">November!$E$13</definedName>
    <definedName name="RowTitleRegion1..F13.12" localSheetId="11">December!$E$13</definedName>
    <definedName name="RowTitleRegion1..F13.2" localSheetId="1">Februari!$E$13</definedName>
    <definedName name="RowTitleRegion1..F13.3" localSheetId="2">Maart!$E$13</definedName>
    <definedName name="RowTitleRegion1..F13.4" localSheetId="3">April!$E$13</definedName>
    <definedName name="RowTitleRegion1..F13.5" localSheetId="4">Mei!$E$13</definedName>
    <definedName name="RowTitleRegion1..F13.6" localSheetId="5">Juni!$E$13</definedName>
    <definedName name="RowTitleRegion1..F13.7" localSheetId="6">Juli!$E$13</definedName>
    <definedName name="RowTitleRegion1..F13.8" localSheetId="7">Augustus!$E$13</definedName>
    <definedName name="RowTitleRegion1..F13.9" localSheetId="8">September!$E$13</definedName>
    <definedName name="RowTitleRegion1..L3.1">Januari!$K$2</definedName>
    <definedName name="RowTitleRegion2..F13.1" localSheetId="0">Januari!$E$13</definedName>
    <definedName name="WeekStart">Januari!$L$3</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 i="25" l="1"/>
  <c r="C13" i="2" l="1" a="1"/>
  <c r="C11" i="2" a="1"/>
  <c r="C9" i="2" a="1"/>
  <c r="C7" i="2" a="1"/>
  <c r="C5" i="2" a="1"/>
  <c r="C3" i="2" a="1"/>
  <c r="C13" i="16" a="1"/>
  <c r="C11" i="16" a="1"/>
  <c r="C9" i="16" a="1"/>
  <c r="C7" i="16" a="1"/>
  <c r="C5" i="16" a="1"/>
  <c r="C3" i="16" a="1"/>
  <c r="C13" i="15" a="1"/>
  <c r="C11" i="15" a="1"/>
  <c r="C9" i="15" a="1"/>
  <c r="C7" i="15" a="1"/>
  <c r="C5" i="15" a="1"/>
  <c r="C3" i="15" a="1"/>
  <c r="C3" i="17" a="1"/>
  <c r="C13" i="19" a="1"/>
  <c r="C11" i="19" a="1"/>
  <c r="C9" i="19" a="1"/>
  <c r="C7" i="19" a="1"/>
  <c r="C5" i="19" a="1"/>
  <c r="C3" i="19" a="1"/>
  <c r="C13" i="21" a="1"/>
  <c r="C11" i="21" a="1"/>
  <c r="C9" i="21" a="1"/>
  <c r="C7" i="21" a="1"/>
  <c r="C5" i="21" a="1"/>
  <c r="C3" i="21" a="1"/>
  <c r="C13" i="23" a="1"/>
  <c r="C11" i="23" a="1"/>
  <c r="C9" i="23" a="1"/>
  <c r="C7" i="23" a="1"/>
  <c r="C5" i="23" a="1"/>
  <c r="C13" i="17" a="1"/>
  <c r="C11" i="17" a="1"/>
  <c r="C9" i="17" a="1"/>
  <c r="C7" i="17" a="1"/>
  <c r="C5" i="17" a="1"/>
  <c r="C13" i="18" a="1"/>
  <c r="C11" i="18" a="1"/>
  <c r="C9" i="18" a="1"/>
  <c r="C7" i="18" a="1"/>
  <c r="C5" i="18" a="1"/>
  <c r="C3" i="18" a="1"/>
  <c r="C13" i="22" a="1"/>
  <c r="C11" i="22" a="1"/>
  <c r="C9" i="22" a="1"/>
  <c r="C7" i="22" a="1"/>
  <c r="C5" i="22" a="1"/>
  <c r="C3" i="22" a="1"/>
  <c r="C3" i="23" a="1"/>
  <c r="C13" i="25" a="1"/>
  <c r="C11" i="25" a="1"/>
  <c r="C9" i="25" a="1"/>
  <c r="C7" i="25" a="1"/>
  <c r="C5" i="25" a="1"/>
  <c r="C3" i="25" a="1"/>
  <c r="C13" i="20" a="1"/>
  <c r="C11" i="20" a="1"/>
  <c r="C9" i="20" a="1"/>
  <c r="C7" i="20" a="1"/>
  <c r="C5" i="20" a="1"/>
  <c r="C3" i="20" a="1"/>
  <c r="C13" i="24" a="1"/>
  <c r="C11" i="24" a="1"/>
  <c r="C9" i="24" a="1"/>
  <c r="C7" i="24" a="1"/>
  <c r="C5" i="24" a="1"/>
  <c r="C3" i="24" a="1"/>
  <c r="C2" i="24"/>
  <c r="C2" i="23"/>
  <c r="C2" i="22"/>
  <c r="C2" i="21"/>
  <c r="C2" i="20"/>
  <c r="C2" i="19"/>
  <c r="C2" i="18"/>
  <c r="C2" i="17"/>
  <c r="C2" i="16"/>
  <c r="C2" i="15"/>
  <c r="I3" i="24" l="1"/>
  <c r="G3" i="24"/>
  <c r="E3" i="24"/>
  <c r="C3" i="24"/>
  <c r="H3" i="24"/>
  <c r="F3" i="24"/>
  <c r="D3" i="24"/>
  <c r="I7" i="24"/>
  <c r="G7" i="24"/>
  <c r="E7" i="24"/>
  <c r="C7" i="24"/>
  <c r="H7" i="24"/>
  <c r="F7" i="24"/>
  <c r="D7" i="24"/>
  <c r="I11" i="24"/>
  <c r="G11" i="24"/>
  <c r="E11" i="24"/>
  <c r="C11" i="24"/>
  <c r="H11" i="24"/>
  <c r="F11" i="24"/>
  <c r="D11" i="24"/>
  <c r="I3" i="20"/>
  <c r="G3" i="20"/>
  <c r="E3" i="20"/>
  <c r="C3" i="20"/>
  <c r="H3" i="20"/>
  <c r="D3" i="20"/>
  <c r="F3" i="20"/>
  <c r="I7" i="20"/>
  <c r="G7" i="20"/>
  <c r="E7" i="20"/>
  <c r="C7" i="20"/>
  <c r="H7" i="20"/>
  <c r="D7" i="20"/>
  <c r="F7" i="20"/>
  <c r="I11" i="20"/>
  <c r="G11" i="20"/>
  <c r="E11" i="20"/>
  <c r="C11" i="20"/>
  <c r="H11" i="20"/>
  <c r="D11" i="20"/>
  <c r="F11" i="20"/>
  <c r="H3" i="25"/>
  <c r="F3" i="25"/>
  <c r="D3" i="25"/>
  <c r="I3" i="25"/>
  <c r="G3" i="25"/>
  <c r="E3" i="25"/>
  <c r="C3" i="25"/>
  <c r="H7" i="25"/>
  <c r="F7" i="25"/>
  <c r="D7" i="25"/>
  <c r="I7" i="25"/>
  <c r="G7" i="25"/>
  <c r="E7" i="25"/>
  <c r="C7" i="25"/>
  <c r="H11" i="25"/>
  <c r="F11" i="25"/>
  <c r="D11" i="25"/>
  <c r="I11" i="25"/>
  <c r="G11" i="25"/>
  <c r="E11" i="25"/>
  <c r="C11" i="25"/>
  <c r="H3" i="23"/>
  <c r="I3" i="23"/>
  <c r="F3" i="23"/>
  <c r="D3" i="23"/>
  <c r="G3" i="23"/>
  <c r="E3" i="23"/>
  <c r="C3" i="23"/>
  <c r="I5" i="22"/>
  <c r="G5" i="22"/>
  <c r="E5" i="22"/>
  <c r="C5" i="22"/>
  <c r="F5" i="22"/>
  <c r="H5" i="22"/>
  <c r="D5" i="22"/>
  <c r="I9" i="22"/>
  <c r="G9" i="22"/>
  <c r="E9" i="22"/>
  <c r="C9" i="22"/>
  <c r="F9" i="22"/>
  <c r="H9" i="22"/>
  <c r="D9" i="22"/>
  <c r="C13" i="22"/>
  <c r="D13" i="22"/>
  <c r="I5" i="18"/>
  <c r="G5" i="18"/>
  <c r="E5" i="18"/>
  <c r="C5" i="18"/>
  <c r="F5" i="18"/>
  <c r="H5" i="18"/>
  <c r="D5" i="18"/>
  <c r="I9" i="18"/>
  <c r="G9" i="18"/>
  <c r="E9" i="18"/>
  <c r="C9" i="18"/>
  <c r="F9" i="18"/>
  <c r="H9" i="18"/>
  <c r="D9" i="18"/>
  <c r="C13" i="18"/>
  <c r="D13" i="18"/>
  <c r="I7" i="17"/>
  <c r="G7" i="17"/>
  <c r="E7" i="17"/>
  <c r="C7" i="17"/>
  <c r="H7" i="17"/>
  <c r="D7" i="17"/>
  <c r="F7" i="17"/>
  <c r="I11" i="17"/>
  <c r="G11" i="17"/>
  <c r="E11" i="17"/>
  <c r="C11" i="17"/>
  <c r="H11" i="17"/>
  <c r="D11" i="17"/>
  <c r="F11" i="17"/>
  <c r="H5" i="23"/>
  <c r="F5" i="23"/>
  <c r="D5" i="23"/>
  <c r="I5" i="23"/>
  <c r="E5" i="23"/>
  <c r="G5" i="23"/>
  <c r="C5" i="23"/>
  <c r="H9" i="23"/>
  <c r="F9" i="23"/>
  <c r="D9" i="23"/>
  <c r="I9" i="23"/>
  <c r="E9" i="23"/>
  <c r="G9" i="23"/>
  <c r="C9" i="23"/>
  <c r="D13" i="23"/>
  <c r="C13" i="23"/>
  <c r="H5" i="21"/>
  <c r="F5" i="21"/>
  <c r="D5" i="21"/>
  <c r="G5" i="21"/>
  <c r="C5" i="21"/>
  <c r="I5" i="21"/>
  <c r="E5" i="21"/>
  <c r="H9" i="21"/>
  <c r="F9" i="21"/>
  <c r="D9" i="21"/>
  <c r="G9" i="21"/>
  <c r="C9" i="21"/>
  <c r="I9" i="21"/>
  <c r="E9" i="21"/>
  <c r="D13" i="21"/>
  <c r="C13" i="21"/>
  <c r="H5" i="19"/>
  <c r="F5" i="19"/>
  <c r="D5" i="19"/>
  <c r="I5" i="19"/>
  <c r="E5" i="19"/>
  <c r="G5" i="19"/>
  <c r="C5" i="19"/>
  <c r="H9" i="19"/>
  <c r="F9" i="19"/>
  <c r="D9" i="19"/>
  <c r="I9" i="19"/>
  <c r="E9" i="19"/>
  <c r="G9" i="19"/>
  <c r="C9" i="19"/>
  <c r="D13" i="19"/>
  <c r="C13" i="19"/>
  <c r="I3" i="15"/>
  <c r="G3" i="15"/>
  <c r="E3" i="15"/>
  <c r="C3" i="15"/>
  <c r="F3" i="15"/>
  <c r="D3" i="15"/>
  <c r="H3" i="15"/>
  <c r="I7" i="15"/>
  <c r="G7" i="15"/>
  <c r="E7" i="15"/>
  <c r="C7" i="15"/>
  <c r="F7" i="15"/>
  <c r="D7" i="15"/>
  <c r="H7" i="15"/>
  <c r="I11" i="15"/>
  <c r="G11" i="15"/>
  <c r="E11" i="15"/>
  <c r="C11" i="15"/>
  <c r="F11" i="15"/>
  <c r="D11" i="15"/>
  <c r="H11" i="15"/>
  <c r="H3" i="16"/>
  <c r="F3" i="16"/>
  <c r="D3" i="16"/>
  <c r="I3" i="16"/>
  <c r="E3" i="16"/>
  <c r="G3" i="16"/>
  <c r="C3" i="16"/>
  <c r="H7" i="16"/>
  <c r="F7" i="16"/>
  <c r="D7" i="16"/>
  <c r="I7" i="16"/>
  <c r="E7" i="16"/>
  <c r="G7" i="16"/>
  <c r="C7" i="16"/>
  <c r="H11" i="16"/>
  <c r="F11" i="16"/>
  <c r="D11" i="16"/>
  <c r="I11" i="16"/>
  <c r="E11" i="16"/>
  <c r="G11" i="16"/>
  <c r="C11" i="16"/>
  <c r="H3" i="2"/>
  <c r="F3" i="2"/>
  <c r="D3" i="2"/>
  <c r="G3" i="2"/>
  <c r="C3" i="2"/>
  <c r="I3" i="2"/>
  <c r="E3" i="2"/>
  <c r="H7" i="2"/>
  <c r="F7" i="2"/>
  <c r="D7" i="2"/>
  <c r="G7" i="2"/>
  <c r="C7" i="2"/>
  <c r="I7" i="2"/>
  <c r="E7" i="2"/>
  <c r="H11" i="2"/>
  <c r="F11" i="2"/>
  <c r="D11" i="2"/>
  <c r="G11" i="2"/>
  <c r="C11" i="2"/>
  <c r="I11" i="2"/>
  <c r="E11" i="2"/>
  <c r="I5" i="24"/>
  <c r="G5" i="24"/>
  <c r="E5" i="24"/>
  <c r="C5" i="24"/>
  <c r="H5" i="24"/>
  <c r="F5" i="24"/>
  <c r="D5" i="24"/>
  <c r="I9" i="24"/>
  <c r="G9" i="24"/>
  <c r="E9" i="24"/>
  <c r="C9" i="24"/>
  <c r="H9" i="24"/>
  <c r="F9" i="24"/>
  <c r="D9" i="24"/>
  <c r="C13" i="24"/>
  <c r="D13" i="24"/>
  <c r="I5" i="20"/>
  <c r="G5" i="20"/>
  <c r="E5" i="20"/>
  <c r="C5" i="20"/>
  <c r="H5" i="20"/>
  <c r="D5" i="20"/>
  <c r="F5" i="20"/>
  <c r="I9" i="20"/>
  <c r="G9" i="20"/>
  <c r="E9" i="20"/>
  <c r="C9" i="20"/>
  <c r="H9" i="20"/>
  <c r="D9" i="20"/>
  <c r="F9" i="20"/>
  <c r="C13" i="20"/>
  <c r="D13" i="20"/>
  <c r="H5" i="25"/>
  <c r="F5" i="25"/>
  <c r="D5" i="25"/>
  <c r="I5" i="25"/>
  <c r="G5" i="25"/>
  <c r="E5" i="25"/>
  <c r="C5" i="25"/>
  <c r="H9" i="25"/>
  <c r="F9" i="25"/>
  <c r="D9" i="25"/>
  <c r="I9" i="25"/>
  <c r="G9" i="25"/>
  <c r="E9" i="25"/>
  <c r="C9" i="25"/>
  <c r="D13" i="25"/>
  <c r="C13" i="25"/>
  <c r="I3" i="22"/>
  <c r="G3" i="22"/>
  <c r="E3" i="22"/>
  <c r="C3" i="22"/>
  <c r="F3" i="22"/>
  <c r="H3" i="22"/>
  <c r="D3" i="22"/>
  <c r="I7" i="22"/>
  <c r="G7" i="22"/>
  <c r="E7" i="22"/>
  <c r="C7" i="22"/>
  <c r="F7" i="22"/>
  <c r="H7" i="22"/>
  <c r="D7" i="22"/>
  <c r="I11" i="22"/>
  <c r="G11" i="22"/>
  <c r="E11" i="22"/>
  <c r="C11" i="22"/>
  <c r="F11" i="22"/>
  <c r="H11" i="22"/>
  <c r="D11" i="22"/>
  <c r="I3" i="18"/>
  <c r="G3" i="18"/>
  <c r="E3" i="18"/>
  <c r="C3" i="18"/>
  <c r="F3" i="18"/>
  <c r="H3" i="18"/>
  <c r="D3" i="18"/>
  <c r="I7" i="18"/>
  <c r="G7" i="18"/>
  <c r="E7" i="18"/>
  <c r="C7" i="18"/>
  <c r="F7" i="18"/>
  <c r="H7" i="18"/>
  <c r="D7" i="18"/>
  <c r="I11" i="18"/>
  <c r="G11" i="18"/>
  <c r="E11" i="18"/>
  <c r="C11" i="18"/>
  <c r="F11" i="18"/>
  <c r="H11" i="18"/>
  <c r="D11" i="18"/>
  <c r="I5" i="17"/>
  <c r="G5" i="17"/>
  <c r="E5" i="17"/>
  <c r="C5" i="17"/>
  <c r="H5" i="17"/>
  <c r="D5" i="17"/>
  <c r="F5" i="17"/>
  <c r="I9" i="17"/>
  <c r="G9" i="17"/>
  <c r="E9" i="17"/>
  <c r="C9" i="17"/>
  <c r="H9" i="17"/>
  <c r="D9" i="17"/>
  <c r="F9" i="17"/>
  <c r="C13" i="17"/>
  <c r="D13" i="17"/>
  <c r="H7" i="23"/>
  <c r="F7" i="23"/>
  <c r="D7" i="23"/>
  <c r="I7" i="23"/>
  <c r="E7" i="23"/>
  <c r="G7" i="23"/>
  <c r="C7" i="23"/>
  <c r="H11" i="23"/>
  <c r="F11" i="23"/>
  <c r="D11" i="23"/>
  <c r="I11" i="23"/>
  <c r="E11" i="23"/>
  <c r="G11" i="23"/>
  <c r="C11" i="23"/>
  <c r="H3" i="21"/>
  <c r="F3" i="21"/>
  <c r="D3" i="21"/>
  <c r="G3" i="21"/>
  <c r="C3" i="21"/>
  <c r="I3" i="21"/>
  <c r="E3" i="21"/>
  <c r="H7" i="21"/>
  <c r="F7" i="21"/>
  <c r="D7" i="21"/>
  <c r="G7" i="21"/>
  <c r="C7" i="21"/>
  <c r="I7" i="21"/>
  <c r="E7" i="21"/>
  <c r="H11" i="21"/>
  <c r="F11" i="21"/>
  <c r="D11" i="21"/>
  <c r="G11" i="21"/>
  <c r="C11" i="21"/>
  <c r="I11" i="21"/>
  <c r="E11" i="21"/>
  <c r="H3" i="19"/>
  <c r="F3" i="19"/>
  <c r="D3" i="19"/>
  <c r="I3" i="19"/>
  <c r="E3" i="19"/>
  <c r="G3" i="19"/>
  <c r="C3" i="19"/>
  <c r="H7" i="19"/>
  <c r="F7" i="19"/>
  <c r="D7" i="19"/>
  <c r="I7" i="19"/>
  <c r="E7" i="19"/>
  <c r="G7" i="19"/>
  <c r="C7" i="19"/>
  <c r="H11" i="19"/>
  <c r="F11" i="19"/>
  <c r="D11" i="19"/>
  <c r="I11" i="19"/>
  <c r="E11" i="19"/>
  <c r="G11" i="19"/>
  <c r="C11" i="19"/>
  <c r="I3" i="17"/>
  <c r="G3" i="17"/>
  <c r="E3" i="17"/>
  <c r="H3" i="17"/>
  <c r="D3" i="17"/>
  <c r="C3" i="17"/>
  <c r="F3" i="17"/>
  <c r="I5" i="15"/>
  <c r="G5" i="15"/>
  <c r="E5" i="15"/>
  <c r="C5" i="15"/>
  <c r="F5" i="15"/>
  <c r="D5" i="15"/>
  <c r="H5" i="15"/>
  <c r="I9" i="15"/>
  <c r="G9" i="15"/>
  <c r="E9" i="15"/>
  <c r="C9" i="15"/>
  <c r="F9" i="15"/>
  <c r="D9" i="15"/>
  <c r="H9" i="15"/>
  <c r="C13" i="15"/>
  <c r="D13" i="15"/>
  <c r="H5" i="16"/>
  <c r="F5" i="16"/>
  <c r="D5" i="16"/>
  <c r="I5" i="16"/>
  <c r="E5" i="16"/>
  <c r="G5" i="16"/>
  <c r="C5" i="16"/>
  <c r="H9" i="16"/>
  <c r="F9" i="16"/>
  <c r="D9" i="16"/>
  <c r="I9" i="16"/>
  <c r="E9" i="16"/>
  <c r="G9" i="16"/>
  <c r="C9" i="16"/>
  <c r="D13" i="16"/>
  <c r="C13" i="16"/>
  <c r="H5" i="2"/>
  <c r="F5" i="2"/>
  <c r="D5" i="2"/>
  <c r="G5" i="2"/>
  <c r="C5" i="2"/>
  <c r="I5" i="2"/>
  <c r="E5" i="2"/>
  <c r="H9" i="2"/>
  <c r="F9" i="2"/>
  <c r="D9" i="2"/>
  <c r="G9" i="2"/>
  <c r="C9" i="2"/>
  <c r="I9" i="2"/>
  <c r="E9" i="2"/>
  <c r="D13" i="2"/>
  <c r="C13" i="2"/>
  <c r="B1" i="25"/>
  <c r="B1" i="24"/>
  <c r="B1" i="23"/>
  <c r="B1" i="22"/>
  <c r="B1" i="21"/>
  <c r="B1" i="20"/>
  <c r="B1" i="19"/>
  <c r="B1" i="18"/>
  <c r="B1" i="17"/>
  <c r="B1" i="16"/>
  <c r="B1" i="2"/>
  <c r="B1" i="15"/>
  <c r="B2" i="25" l="1"/>
  <c r="F2" i="25"/>
  <c r="E2" i="25"/>
  <c r="G2" i="25"/>
  <c r="I2" i="25"/>
  <c r="H2" i="25"/>
  <c r="D2" i="25"/>
  <c r="B2" i="24"/>
  <c r="G2" i="24"/>
  <c r="F2" i="24"/>
  <c r="I2" i="24"/>
  <c r="E2" i="24"/>
  <c r="H2" i="24"/>
  <c r="D2" i="24"/>
  <c r="H2" i="23"/>
  <c r="F2" i="23"/>
  <c r="G2" i="23"/>
  <c r="I2" i="23"/>
  <c r="E2" i="23"/>
  <c r="D2" i="23"/>
  <c r="B2" i="23"/>
  <c r="B2" i="22"/>
  <c r="G2" i="22"/>
  <c r="I2" i="22"/>
  <c r="E2" i="22"/>
  <c r="H2" i="22"/>
  <c r="D2" i="22"/>
  <c r="F2" i="22"/>
  <c r="H2" i="21"/>
  <c r="D2" i="21"/>
  <c r="G2" i="21"/>
  <c r="F2" i="21"/>
  <c r="E2" i="21"/>
  <c r="B2" i="21"/>
  <c r="I2" i="21"/>
  <c r="H2" i="20"/>
  <c r="D2" i="20"/>
  <c r="G2" i="20"/>
  <c r="F2" i="20"/>
  <c r="I2" i="20"/>
  <c r="E2" i="20"/>
  <c r="B2" i="20"/>
  <c r="H2" i="19"/>
  <c r="D2" i="19"/>
  <c r="G2" i="19"/>
  <c r="F2" i="19"/>
  <c r="I2" i="19"/>
  <c r="E2" i="19"/>
  <c r="B2" i="19"/>
  <c r="H2" i="18"/>
  <c r="D2" i="18"/>
  <c r="I2" i="18"/>
  <c r="G2" i="18"/>
  <c r="E2" i="18"/>
  <c r="F2" i="18"/>
  <c r="B2" i="18"/>
  <c r="B2" i="17"/>
  <c r="H2" i="17"/>
  <c r="D2" i="17"/>
  <c r="E2" i="17"/>
  <c r="G2" i="17"/>
  <c r="I2" i="17"/>
  <c r="F2" i="17"/>
  <c r="B2" i="16"/>
  <c r="H2" i="16"/>
  <c r="D2" i="16"/>
  <c r="I2" i="16"/>
  <c r="G2" i="16"/>
  <c r="E2" i="16"/>
  <c r="F2" i="16"/>
  <c r="B2" i="15"/>
  <c r="H2" i="15"/>
  <c r="D2" i="15"/>
  <c r="F2" i="15"/>
  <c r="I2" i="15"/>
  <c r="E2" i="15"/>
  <c r="G2" i="15"/>
  <c r="C2" i="2" l="1"/>
  <c r="F2" i="2" l="1"/>
  <c r="H2" i="2"/>
  <c r="E2" i="2"/>
  <c r="G2" i="2"/>
  <c r="B2" i="2"/>
  <c r="I2" i="2"/>
  <c r="D2" i="2" l="1"/>
</calcChain>
</file>

<file path=xl/sharedStrings.xml><?xml version="1.0" encoding="utf-8"?>
<sst xmlns="http://schemas.openxmlformats.org/spreadsheetml/2006/main" count="25" uniqueCount="9">
  <si>
    <t>NOTITIES:</t>
  </si>
  <si>
    <t>KALENDERINSTELLINGEN</t>
  </si>
  <si>
    <t>JAAR</t>
  </si>
  <si>
    <t>BEGIN VAN DE WEEK</t>
  </si>
  <si>
    <t>MA</t>
  </si>
  <si>
    <t xml:space="preserve">
</t>
  </si>
  <si>
    <t>Villa Kakelbont maakt gebruik van de unit gedurende het schooljaar op ma, di, do en vr  tussen 12u30 en 13u30.</t>
  </si>
  <si>
    <t>19-22u  Kern</t>
  </si>
  <si>
    <t>20 - 22u Kern
Meeting 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</si>
</sst>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_);_(* \(#,##0\);_(* &quot;-&quot;_);_(@_)"/>
    <numFmt numFmtId="165" formatCode="_(* #,##0.00_);_(* \(#,##0.00\);_(* &quot;-&quot;??_);_(@_)"/>
    <numFmt numFmtId="166" formatCode="d"/>
    <numFmt numFmtId="167" formatCode=";;;"/>
    <numFmt numFmtId="168" formatCode="_-&quot;kr&quot;\ * #,##0.00_-;\-&quot;kr&quot;\ * #,##0.00_-;_-&quot;kr&quot;\ * &quot;-&quot;??_-;_-@_-"/>
    <numFmt numFmtId="169" formatCode="_-&quot;kr&quot;\ * #,##0_-;\-&quot;kr&quot;\ * #,##0_-;_-&quot;kr&quot;\ * &quot;-&quot;_-;_-@_-"/>
  </numFmts>
  <fonts count="27" x14ac:knownFonts="1">
    <font>
      <sz val="11"/>
      <color theme="1" tint="4.9989318521683403E-2"/>
      <name val="Century Gothic"/>
      <family val="2"/>
      <scheme val="minor"/>
    </font>
    <font>
      <sz val="11"/>
      <color theme="1"/>
      <name val="Century Gothic"/>
      <family val="2"/>
      <scheme val="minor"/>
    </font>
    <font>
      <sz val="11"/>
      <color theme="1"/>
      <name val="Century Gothic"/>
      <family val="2"/>
      <scheme val="minor"/>
    </font>
    <font>
      <sz val="36"/>
      <color theme="0"/>
      <name val="Century Gothic"/>
      <family val="2"/>
      <scheme val="major"/>
    </font>
    <font>
      <sz val="12"/>
      <color theme="0"/>
      <name val="Century Gothic"/>
      <family val="2"/>
      <scheme val="major"/>
    </font>
    <font>
      <sz val="11"/>
      <color theme="3"/>
      <name val="Century Gothic"/>
      <family val="2"/>
      <scheme val="minor"/>
    </font>
    <font>
      <sz val="11"/>
      <color theme="1" tint="4.9989318521683403E-2"/>
      <name val="Century Gothic"/>
      <family val="2"/>
      <scheme val="minor"/>
    </font>
    <font>
      <sz val="16"/>
      <color theme="0"/>
      <name val="Century Gothic"/>
      <family val="2"/>
      <scheme val="minor"/>
    </font>
    <font>
      <sz val="18"/>
      <color theme="0"/>
      <name val="Century Gothic"/>
      <family val="1"/>
      <scheme val="major"/>
    </font>
    <font>
      <sz val="12"/>
      <color theme="0"/>
      <name val="Century Gothic"/>
      <family val="2"/>
      <scheme val="minor"/>
    </font>
    <font>
      <sz val="11"/>
      <color theme="0"/>
      <name val="Century Gothic"/>
      <family val="2"/>
      <scheme val="minor"/>
    </font>
    <font>
      <sz val="11"/>
      <name val="Century Gothic"/>
      <family val="2"/>
      <scheme val="minor"/>
    </font>
    <font>
      <sz val="11"/>
      <color theme="2" tint="-0.89996032593768116"/>
      <name val="Century Gothic"/>
      <family val="2"/>
      <scheme val="minor"/>
    </font>
    <font>
      <sz val="11"/>
      <color rgb="FF006100"/>
      <name val="Century Gothic"/>
      <family val="2"/>
      <scheme val="minor"/>
    </font>
    <font>
      <sz val="11"/>
      <color rgb="FF9C0006"/>
      <name val="Century Gothic"/>
      <family val="2"/>
      <scheme val="minor"/>
    </font>
    <font>
      <sz val="11"/>
      <color rgb="FF9C5700"/>
      <name val="Century Gothic"/>
      <family val="2"/>
      <scheme val="minor"/>
    </font>
    <font>
      <b/>
      <sz val="11"/>
      <color rgb="FF3F3F3F"/>
      <name val="Century Gothic"/>
      <family val="2"/>
      <scheme val="minor"/>
    </font>
    <font>
      <b/>
      <sz val="11"/>
      <color rgb="FFFA7D00"/>
      <name val="Century Gothic"/>
      <family val="2"/>
      <scheme val="minor"/>
    </font>
    <font>
      <sz val="11"/>
      <color rgb="FFFA7D00"/>
      <name val="Century Gothic"/>
      <family val="2"/>
      <scheme val="minor"/>
    </font>
    <font>
      <b/>
      <sz val="11"/>
      <color theme="0"/>
      <name val="Century Gothic"/>
      <family val="2"/>
      <scheme val="minor"/>
    </font>
    <font>
      <sz val="11"/>
      <color rgb="FFFF0000"/>
      <name val="Century Gothic"/>
      <family val="2"/>
      <scheme val="minor"/>
    </font>
    <font>
      <b/>
      <sz val="11"/>
      <color theme="1"/>
      <name val="Century Gothic"/>
      <family val="2"/>
      <scheme val="minor"/>
    </font>
    <font>
      <b/>
      <sz val="12"/>
      <color theme="1"/>
      <name val="Century Gothic"/>
      <family val="2"/>
      <scheme val="minor"/>
    </font>
    <font>
      <b/>
      <sz val="12"/>
      <color indexed="8"/>
      <name val="Century Gothic"/>
      <family val="2"/>
      <scheme val="minor"/>
    </font>
    <font>
      <b/>
      <sz val="11"/>
      <color theme="3"/>
      <name val="Century Gothic"/>
      <family val="2"/>
      <scheme val="minor"/>
    </font>
    <font>
      <b/>
      <sz val="11"/>
      <color theme="1" tint="4.9989318521683403E-2"/>
      <name val="Century Gothic"/>
      <family val="2"/>
      <scheme val="minor"/>
    </font>
    <font>
      <b/>
      <sz val="12"/>
      <color rgb="FF0000FF"/>
      <name val="Century Gothic"/>
      <family val="2"/>
      <scheme val="minor"/>
    </font>
  </fonts>
  <fills count="36">
    <fill>
      <patternFill patternType="none"/>
    </fill>
    <fill>
      <patternFill patternType="gray125"/>
    </fill>
    <fill>
      <patternFill patternType="solid">
        <fgColor indexed="9"/>
        <bgColor indexed="64"/>
      </patternFill>
    </fill>
    <fill>
      <patternFill patternType="solid">
        <fgColor theme="3"/>
        <bgColor indexed="64"/>
      </patternFill>
    </fill>
    <fill>
      <gradientFill>
        <stop position="0">
          <color theme="3"/>
        </stop>
        <stop position="0.5">
          <color theme="3" tint="0.40000610370189521"/>
        </stop>
        <stop position="1">
          <color theme="3"/>
        </stop>
      </gradientFill>
    </fill>
    <fill>
      <patternFill patternType="solid">
        <f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0" tint="-0.14999847407452621"/>
        <bgColor indexed="64"/>
      </patternFill>
    </fill>
  </fills>
  <borders count="12">
    <border>
      <left/>
      <right/>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8" tint="-0.499984740745262"/>
      </left>
      <right/>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ck">
        <color indexed="64"/>
      </left>
      <right style="thick">
        <color indexed="64"/>
      </right>
      <top style="thick">
        <color indexed="64"/>
      </top>
      <bottom style="thick">
        <color indexed="64"/>
      </bottom>
      <diagonal/>
    </border>
  </borders>
  <cellStyleXfs count="49">
    <xf numFmtId="0" fontId="0" fillId="0" borderId="0">
      <alignment horizontal="left" vertical="center" wrapText="1" indent="1"/>
    </xf>
    <xf numFmtId="0" fontId="3" fillId="3" borderId="0" applyNumberFormat="0" applyBorder="0" applyAlignment="0" applyProtection="0"/>
    <xf numFmtId="0" fontId="8" fillId="3" borderId="0" applyNumberFormat="0" applyProtection="0">
      <alignment horizontal="center" vertical="top"/>
    </xf>
    <xf numFmtId="0" fontId="9" fillId="3" borderId="0" applyProtection="0">
      <alignment horizontal="left" indent="1"/>
    </xf>
    <xf numFmtId="0" fontId="4" fillId="4" borderId="5" applyNumberFormat="0" applyProtection="0">
      <alignment horizontal="center" vertical="center"/>
    </xf>
    <xf numFmtId="0" fontId="12" fillId="0" borderId="0" applyNumberFormat="0" applyProtection="0">
      <alignment horizontal="right" indent="1"/>
    </xf>
    <xf numFmtId="0" fontId="6" fillId="0" borderId="3" applyNumberFormat="0" applyFont="0" applyFill="0" applyAlignment="0" applyProtection="0">
      <alignment horizontal="left" vertical="center" wrapText="1" indent="1"/>
    </xf>
    <xf numFmtId="0" fontId="6" fillId="0" borderId="4" applyNumberFormat="0" applyFont="0" applyFill="0" applyAlignment="0" applyProtection="0">
      <alignment horizontal="left" vertical="center" wrapText="1" indent="1"/>
    </xf>
    <xf numFmtId="0" fontId="7" fillId="5" borderId="0" applyNumberFormat="0" applyBorder="0" applyProtection="0">
      <alignment horizontal="center"/>
    </xf>
    <xf numFmtId="166" fontId="5" fillId="0" borderId="1">
      <alignment horizontal="left" vertical="center" indent="1"/>
    </xf>
    <xf numFmtId="0" fontId="11" fillId="0" borderId="2" applyNumberFormat="0" applyFont="0" applyFill="0" applyAlignment="0" applyProtection="0"/>
    <xf numFmtId="0" fontId="10" fillId="0" borderId="0" applyFill="0" applyBorder="0">
      <alignment horizontal="center" vertical="center"/>
    </xf>
    <xf numFmtId="165" fontId="6" fillId="0" borderId="0" applyFont="0" applyFill="0" applyBorder="0" applyAlignment="0" applyProtection="0"/>
    <xf numFmtId="164" fontId="6" fillId="0" borderId="0" applyFont="0" applyFill="0" applyBorder="0" applyAlignment="0" applyProtection="0"/>
    <xf numFmtId="168" fontId="6" fillId="0" borderId="0" applyFont="0" applyFill="0" applyBorder="0" applyAlignment="0" applyProtection="0"/>
    <xf numFmtId="169" fontId="6" fillId="0" borderId="0" applyFont="0" applyFill="0" applyBorder="0" applyAlignment="0" applyProtection="0"/>
    <xf numFmtId="9" fontId="6" fillId="0" borderId="0" applyFon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6" applyNumberFormat="0" applyAlignment="0" applyProtection="0"/>
    <xf numFmtId="0" fontId="17" fillId="9" borderId="7" applyNumberFormat="0" applyAlignment="0" applyProtection="0"/>
    <xf numFmtId="0" fontId="18" fillId="0" borderId="8" applyNumberFormat="0" applyFill="0" applyAlignment="0" applyProtection="0"/>
    <xf numFmtId="0" fontId="19" fillId="10" borderId="9" applyNumberFormat="0" applyAlignment="0" applyProtection="0"/>
    <xf numFmtId="0" fontId="20" fillId="0" borderId="0" applyNumberFormat="0" applyFill="0" applyBorder="0" applyAlignment="0" applyProtection="0"/>
    <xf numFmtId="0" fontId="21" fillId="0" borderId="10" applyNumberFormat="0" applyFill="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0"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0"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0"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0"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0"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cellStyleXfs>
  <cellXfs count="22">
    <xf numFmtId="0" fontId="0" fillId="0" borderId="0" xfId="0">
      <alignment horizontal="left" vertical="center" wrapText="1" indent="1"/>
    </xf>
    <xf numFmtId="0" fontId="12" fillId="0" borderId="0" xfId="5">
      <alignment horizontal="right" indent="1"/>
    </xf>
    <xf numFmtId="0" fontId="9" fillId="3" borderId="0" xfId="3">
      <alignment horizontal="left" indent="1"/>
    </xf>
    <xf numFmtId="167" fontId="2" fillId="2" borderId="0" xfId="11" applyNumberFormat="1" applyFont="1" applyFill="1" applyAlignment="1">
      <alignment horizontal="left" vertical="center"/>
    </xf>
    <xf numFmtId="167" fontId="2" fillId="2" borderId="0" xfId="11" applyNumberFormat="1" applyFont="1" applyFill="1">
      <alignment horizontal="center" vertical="center"/>
    </xf>
    <xf numFmtId="167" fontId="2" fillId="0" borderId="0" xfId="11" applyNumberFormat="1" applyFont="1" applyFill="1">
      <alignment horizontal="center" vertical="center"/>
    </xf>
    <xf numFmtId="167" fontId="2" fillId="0" borderId="0" xfId="0" applyNumberFormat="1" applyFont="1">
      <alignment horizontal="left" vertical="center" wrapText="1" indent="1"/>
    </xf>
    <xf numFmtId="166" fontId="24" fillId="0" borderId="11" xfId="9" applyFont="1" applyBorder="1">
      <alignment horizontal="left" vertical="center" indent="1"/>
    </xf>
    <xf numFmtId="166" fontId="24" fillId="35" borderId="11" xfId="9" applyFont="1" applyFill="1" applyBorder="1">
      <alignment horizontal="left" vertical="center" indent="1"/>
    </xf>
    <xf numFmtId="0" fontId="25" fillId="0" borderId="11" xfId="10" applyFont="1" applyBorder="1" applyAlignment="1">
      <alignment horizontal="left" vertical="center" wrapText="1" indent="1"/>
    </xf>
    <xf numFmtId="0" fontId="25" fillId="35" borderId="11" xfId="10" applyFont="1" applyFill="1" applyBorder="1" applyAlignment="1">
      <alignment horizontal="left" vertical="center" wrapText="1" indent="1"/>
    </xf>
    <xf numFmtId="0" fontId="25" fillId="0" borderId="11" xfId="10" applyFont="1" applyFill="1" applyBorder="1" applyAlignment="1">
      <alignment horizontal="left" vertical="center" wrapText="1" indent="1"/>
    </xf>
    <xf numFmtId="0" fontId="25" fillId="0" borderId="11" xfId="0" applyFont="1" applyBorder="1">
      <alignment horizontal="left" vertical="center" wrapText="1" indent="1"/>
    </xf>
    <xf numFmtId="0" fontId="25" fillId="35" borderId="11" xfId="0" applyFont="1" applyFill="1" applyBorder="1">
      <alignment horizontal="left" vertical="center" wrapText="1" indent="1"/>
    </xf>
    <xf numFmtId="166" fontId="21" fillId="0" borderId="11" xfId="9" applyFont="1" applyBorder="1">
      <alignment horizontal="left" vertical="center" indent="1"/>
    </xf>
    <xf numFmtId="0" fontId="22" fillId="34" borderId="11" xfId="3" applyFont="1" applyFill="1" applyBorder="1" applyAlignment="1">
      <alignment horizontal="center" vertical="center"/>
    </xf>
    <xf numFmtId="0" fontId="23" fillId="34" borderId="11" xfId="3" applyFont="1" applyFill="1" applyBorder="1" applyAlignment="1">
      <alignment horizontal="center" vertical="center"/>
    </xf>
    <xf numFmtId="0" fontId="4" fillId="4" borderId="5" xfId="4">
      <alignment horizontal="center" vertical="center"/>
    </xf>
    <xf numFmtId="0" fontId="25" fillId="0" borderId="11" xfId="6" applyFont="1" applyBorder="1">
      <alignment horizontal="left" vertical="center" wrapText="1" indent="1"/>
    </xf>
    <xf numFmtId="0" fontId="25" fillId="0" borderId="11" xfId="7" applyFont="1" applyBorder="1">
      <alignment horizontal="left" vertical="center" wrapText="1" indent="1"/>
    </xf>
    <xf numFmtId="0" fontId="25" fillId="0" borderId="11" xfId="6" applyFont="1" applyBorder="1" applyAlignment="1">
      <alignment horizontal="left" vertical="center" wrapText="1" indent="1"/>
    </xf>
    <xf numFmtId="0" fontId="26" fillId="0" borderId="11" xfId="7" applyFont="1" applyBorder="1">
      <alignment horizontal="left" vertical="center" wrapText="1" indent="1"/>
    </xf>
  </cellXfs>
  <cellStyles count="49">
    <cellStyle name="20% - Accent1" xfId="26" builtinId="30" customBuiltin="1"/>
    <cellStyle name="20% - Accent2" xfId="30" builtinId="34" customBuiltin="1"/>
    <cellStyle name="20% - Accent3" xfId="34" builtinId="38" customBuiltin="1"/>
    <cellStyle name="20% - Accent4" xfId="38" builtinId="42" customBuiltin="1"/>
    <cellStyle name="20% - Accent5" xfId="42" builtinId="46" customBuiltin="1"/>
    <cellStyle name="20% - Accent6" xfId="46" builtinId="50" customBuiltin="1"/>
    <cellStyle name="40% - Accent1" xfId="27" builtinId="31" customBuiltin="1"/>
    <cellStyle name="40% - Accent2" xfId="31" builtinId="35" customBuiltin="1"/>
    <cellStyle name="40% - Accent3" xfId="35" builtinId="39" customBuiltin="1"/>
    <cellStyle name="40% - Accent4" xfId="39" builtinId="43" customBuiltin="1"/>
    <cellStyle name="40% - Accent5" xfId="43" builtinId="47" customBuiltin="1"/>
    <cellStyle name="40% - Accent6" xfId="47" builtinId="51" customBuiltin="1"/>
    <cellStyle name="60% - Accent1" xfId="28" builtinId="32" customBuiltin="1"/>
    <cellStyle name="60% - Accent2" xfId="32" builtinId="36" customBuiltin="1"/>
    <cellStyle name="60% - Accent3" xfId="36" builtinId="40" customBuiltin="1"/>
    <cellStyle name="60% - Accent4" xfId="40" builtinId="44" customBuiltin="1"/>
    <cellStyle name="60% - Accent5" xfId="44" builtinId="48" customBuiltin="1"/>
    <cellStyle name="60% - Accent6" xfId="48" builtinId="52" customBuiltin="1"/>
    <cellStyle name="Accent1" xfId="8" builtinId="29" customBuiltin="1"/>
    <cellStyle name="Accent2" xfId="29" builtinId="33" customBuiltin="1"/>
    <cellStyle name="Accent3" xfId="33" builtinId="37" customBuiltin="1"/>
    <cellStyle name="Accent4" xfId="37" builtinId="41" customBuiltin="1"/>
    <cellStyle name="Accent5" xfId="41" builtinId="45" customBuiltin="1"/>
    <cellStyle name="Accent6" xfId="45" builtinId="49" customBuiltin="1"/>
    <cellStyle name="Berekening" xfId="21" builtinId="22" customBuiltin="1"/>
    <cellStyle name="Controlecel" xfId="23" builtinId="23" customBuiltin="1"/>
    <cellStyle name="Dag" xfId="9"/>
    <cellStyle name="Gekoppelde cel" xfId="22" builtinId="24" customBuiltin="1"/>
    <cellStyle name="Goed" xfId="17" builtinId="26" customBuiltin="1"/>
    <cellStyle name="Invoer" xfId="10" builtinId="20" customBuiltin="1"/>
    <cellStyle name="Jaar en maand" xfId="11"/>
    <cellStyle name="Komma" xfId="12" builtinId="3" customBuiltin="1"/>
    <cellStyle name="Komma [0]" xfId="13" builtinId="6" customBuiltin="1"/>
    <cellStyle name="Kop 1" xfId="2" builtinId="16" customBuiltin="1"/>
    <cellStyle name="Kop 2" xfId="3" builtinId="17" customBuiltin="1"/>
    <cellStyle name="Kop 3" xfId="4" builtinId="18" customBuiltin="1"/>
    <cellStyle name="Kop 4" xfId="5" builtinId="19" customBuiltin="1"/>
    <cellStyle name="Neutraal" xfId="19" builtinId="28" customBuiltin="1"/>
    <cellStyle name="Notitie" xfId="6" builtinId="10" customBuiltin="1"/>
    <cellStyle name="Ongeldig" xfId="18" builtinId="27" customBuiltin="1"/>
    <cellStyle name="Procent" xfId="16" builtinId="5" customBuiltin="1"/>
    <cellStyle name="Standaard" xfId="0" builtinId="0" customBuiltin="1"/>
    <cellStyle name="Titel" xfId="1" builtinId="15" customBuiltin="1"/>
    <cellStyle name="Totaal" xfId="25" builtinId="25" customBuiltin="1"/>
    <cellStyle name="Uitvoer" xfId="20" builtinId="21" customBuiltin="1"/>
    <cellStyle name="Valuta" xfId="14" builtinId="4" customBuiltin="1"/>
    <cellStyle name="Valuta [0]" xfId="15" builtinId="7" customBuiltin="1"/>
    <cellStyle name="Verklarende tekst" xfId="7" builtinId="53" customBuiltin="1"/>
    <cellStyle name="Waarschuwingstekst" xfId="24" builtinId="11" customBuiltin="1"/>
  </cellStyles>
  <dxfs count="60">
    <dxf>
      <fill>
        <patternFill>
          <bgColor theme="3" tint="0.79998168889431442"/>
        </patternFill>
      </fill>
    </dxf>
    <dxf>
      <fill>
        <patternFill>
          <bgColor theme="3" tint="0.79998168889431442"/>
        </patternFill>
      </fill>
    </dxf>
    <dxf>
      <fill>
        <patternFill>
          <bgColor theme="3" tint="0.79998168889431442"/>
        </patternFill>
      </fill>
    </dxf>
    <dxf>
      <font>
        <color theme="0" tint="-0.24994659260841701"/>
      </font>
    </dxf>
    <dxf>
      <font>
        <color theme="0" tint="-0.24994659260841701"/>
      </font>
    </dxf>
    <dxf>
      <fill>
        <patternFill>
          <bgColor theme="3" tint="0.79998168889431442"/>
        </patternFill>
      </fill>
    </dxf>
    <dxf>
      <fill>
        <patternFill>
          <bgColor theme="3" tint="0.79998168889431442"/>
        </patternFill>
      </fill>
    </dxf>
    <dxf>
      <fill>
        <patternFill>
          <bgColor theme="3" tint="0.79998168889431442"/>
        </patternFill>
      </fill>
    </dxf>
    <dxf>
      <font>
        <color theme="0" tint="-0.24994659260841701"/>
      </font>
    </dxf>
    <dxf>
      <font>
        <color theme="0" tint="-0.24994659260841701"/>
      </font>
    </dxf>
    <dxf>
      <fill>
        <patternFill>
          <bgColor theme="3" tint="0.79998168889431442"/>
        </patternFill>
      </fill>
    </dxf>
    <dxf>
      <fill>
        <patternFill>
          <bgColor theme="3" tint="0.79998168889431442"/>
        </patternFill>
      </fill>
    </dxf>
    <dxf>
      <fill>
        <patternFill>
          <bgColor theme="3" tint="0.79998168889431442"/>
        </patternFill>
      </fill>
    </dxf>
    <dxf>
      <font>
        <color theme="0" tint="-0.24994659260841701"/>
      </font>
    </dxf>
    <dxf>
      <font>
        <color theme="0" tint="-0.24994659260841701"/>
      </font>
    </dxf>
    <dxf>
      <fill>
        <patternFill>
          <bgColor theme="3" tint="0.79998168889431442"/>
        </patternFill>
      </fill>
    </dxf>
    <dxf>
      <fill>
        <patternFill>
          <bgColor theme="3" tint="0.79998168889431442"/>
        </patternFill>
      </fill>
    </dxf>
    <dxf>
      <fill>
        <patternFill>
          <bgColor theme="3" tint="0.79998168889431442"/>
        </patternFill>
      </fill>
    </dxf>
    <dxf>
      <font>
        <color theme="0" tint="-0.24994659260841701"/>
      </font>
    </dxf>
    <dxf>
      <font>
        <color theme="0" tint="-0.24994659260841701"/>
      </font>
    </dxf>
    <dxf>
      <fill>
        <patternFill>
          <bgColor theme="3" tint="0.79998168889431442"/>
        </patternFill>
      </fill>
    </dxf>
    <dxf>
      <fill>
        <patternFill>
          <bgColor theme="3" tint="0.79998168889431442"/>
        </patternFill>
      </fill>
    </dxf>
    <dxf>
      <fill>
        <patternFill>
          <bgColor theme="3" tint="0.79998168889431442"/>
        </patternFill>
      </fill>
    </dxf>
    <dxf>
      <font>
        <color theme="0" tint="-0.24994659260841701"/>
      </font>
    </dxf>
    <dxf>
      <font>
        <color theme="0" tint="-0.24994659260841701"/>
      </font>
    </dxf>
    <dxf>
      <fill>
        <patternFill>
          <bgColor theme="3" tint="0.79998168889431442"/>
        </patternFill>
      </fill>
    </dxf>
    <dxf>
      <fill>
        <patternFill>
          <bgColor theme="3" tint="0.79998168889431442"/>
        </patternFill>
      </fill>
    </dxf>
    <dxf>
      <fill>
        <patternFill>
          <bgColor theme="3" tint="0.79998168889431442"/>
        </patternFill>
      </fill>
    </dxf>
    <dxf>
      <font>
        <color theme="0" tint="-0.24994659260841701"/>
      </font>
    </dxf>
    <dxf>
      <font>
        <color theme="0" tint="-0.24994659260841701"/>
      </font>
    </dxf>
    <dxf>
      <fill>
        <patternFill>
          <bgColor theme="3" tint="0.79998168889431442"/>
        </patternFill>
      </fill>
    </dxf>
    <dxf>
      <fill>
        <patternFill>
          <bgColor theme="3" tint="0.79998168889431442"/>
        </patternFill>
      </fill>
    </dxf>
    <dxf>
      <fill>
        <patternFill>
          <bgColor theme="3" tint="0.79998168889431442"/>
        </patternFill>
      </fill>
    </dxf>
    <dxf>
      <font>
        <color theme="0" tint="-0.24994659260841701"/>
      </font>
    </dxf>
    <dxf>
      <font>
        <color theme="0" tint="-0.24994659260841701"/>
      </font>
    </dxf>
    <dxf>
      <fill>
        <patternFill>
          <bgColor theme="3" tint="0.79998168889431442"/>
        </patternFill>
      </fill>
    </dxf>
    <dxf>
      <fill>
        <patternFill>
          <bgColor theme="3" tint="0.79998168889431442"/>
        </patternFill>
      </fill>
    </dxf>
    <dxf>
      <fill>
        <patternFill>
          <bgColor theme="3" tint="0.79998168889431442"/>
        </patternFill>
      </fill>
    </dxf>
    <dxf>
      <font>
        <color theme="0" tint="-0.24994659260841701"/>
      </font>
    </dxf>
    <dxf>
      <font>
        <color theme="0" tint="-0.24994659260841701"/>
      </font>
    </dxf>
    <dxf>
      <fill>
        <patternFill>
          <bgColor theme="3" tint="0.79998168889431442"/>
        </patternFill>
      </fill>
    </dxf>
    <dxf>
      <fill>
        <patternFill>
          <bgColor theme="3" tint="0.79998168889431442"/>
        </patternFill>
      </fill>
    </dxf>
    <dxf>
      <fill>
        <patternFill>
          <bgColor theme="3" tint="0.79998168889431442"/>
        </patternFill>
      </fill>
    </dxf>
    <dxf>
      <font>
        <color theme="0" tint="-0.24994659260841701"/>
      </font>
    </dxf>
    <dxf>
      <font>
        <color theme="0" tint="-0.24994659260841701"/>
      </font>
    </dxf>
    <dxf>
      <fill>
        <patternFill>
          <bgColor theme="3" tint="0.79998168889431442"/>
        </patternFill>
      </fill>
    </dxf>
    <dxf>
      <fill>
        <patternFill>
          <bgColor theme="3" tint="0.79998168889431442"/>
        </patternFill>
      </fill>
    </dxf>
    <dxf>
      <fill>
        <patternFill>
          <bgColor theme="3" tint="0.79998168889431442"/>
        </patternFill>
      </fill>
    </dxf>
    <dxf>
      <font>
        <color theme="0" tint="-0.24994659260841701"/>
      </font>
    </dxf>
    <dxf>
      <font>
        <color theme="0" tint="-0.24994659260841701"/>
      </font>
    </dxf>
    <dxf>
      <fill>
        <patternFill>
          <bgColor theme="3" tint="0.79998168889431442"/>
        </patternFill>
      </fill>
    </dxf>
    <dxf>
      <fill>
        <patternFill>
          <bgColor theme="3" tint="0.79998168889431442"/>
        </patternFill>
      </fill>
    </dxf>
    <dxf>
      <fill>
        <patternFill>
          <bgColor theme="3" tint="0.79998168889431442"/>
        </patternFill>
      </fill>
    </dxf>
    <dxf>
      <font>
        <color theme="0" tint="-0.24994659260841701"/>
      </font>
    </dxf>
    <dxf>
      <font>
        <color theme="0" tint="-0.24994659260841701"/>
      </font>
    </dxf>
    <dxf>
      <fill>
        <patternFill>
          <bgColor theme="3" tint="0.79998168889431442"/>
        </patternFill>
      </fill>
    </dxf>
    <dxf>
      <fill>
        <patternFill>
          <bgColor theme="3" tint="0.79998168889431442"/>
        </patternFill>
      </fill>
    </dxf>
    <dxf>
      <fill>
        <patternFill>
          <bgColor theme="3" tint="0.79998168889431442"/>
        </patternFill>
      </fill>
    </dxf>
    <dxf>
      <font>
        <color theme="0" tint="-0.24994659260841701"/>
      </font>
    </dxf>
    <dxf>
      <font>
        <color theme="0" tint="-0.24994659260841701"/>
      </font>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xdr:col>
      <xdr:colOff>238125</xdr:colOff>
      <xdr:row>0</xdr:row>
      <xdr:rowOff>238125</xdr:rowOff>
    </xdr:from>
    <xdr:to>
      <xdr:col>2</xdr:col>
      <xdr:colOff>1352</xdr:colOff>
      <xdr:row>14</xdr:row>
      <xdr:rowOff>2</xdr:rowOff>
    </xdr:to>
    <xdr:sp macro="" textlink="">
      <xdr:nvSpPr>
        <xdr:cNvPr id="5" name="Titel" descr="Kalendermaand januari">
          <a:extLst>
            <a:ext uri="{FF2B5EF4-FFF2-40B4-BE49-F238E27FC236}">
              <a16:creationId xmlns:a16="http://schemas.microsoft.com/office/drawing/2014/main" id="{7D12FE7C-7F20-42A6-BAE6-CA27CB79A255}"/>
            </a:ext>
          </a:extLst>
        </xdr:cNvPr>
        <xdr:cNvSpPr txBox="1"/>
      </xdr:nvSpPr>
      <xdr:spPr>
        <a:xfrm rot="16200000">
          <a:off x="-2652038" y="3328313"/>
          <a:ext cx="7591427" cy="1411052"/>
        </a:xfrm>
        <a:prstGeom prst="rect">
          <a:avLst/>
        </a:prstGeom>
        <a:ln>
          <a:noFill/>
        </a:ln>
      </xdr:spPr>
      <xdr:style>
        <a:lnRef idx="3">
          <a:schemeClr val="lt1"/>
        </a:lnRef>
        <a:fillRef idx="1003">
          <a:schemeClr val="dk2"/>
        </a:fillRef>
        <a:effectRef idx="1">
          <a:schemeClr val="dk1"/>
        </a:effectRef>
        <a:fontRef idx="minor">
          <a:schemeClr val="lt1"/>
        </a:fontRef>
      </xdr:style>
      <xdr:txBody>
        <a:bodyPr vertOverflow="clip" horzOverflow="clip" wrap="square" lIns="365760" tIns="228600" rIns="1143000" bIns="137160" rtlCol="0" anchor="t"/>
        <a:lstStyle/>
        <a:p>
          <a:pPr algn="r" rtl="0"/>
          <a:r>
            <a:rPr lang="nl" sz="3600">
              <a:solidFill>
                <a:schemeClr val="bg1"/>
              </a:solidFill>
              <a:latin typeface="Century Gothic" panose="020B0502020202020204" pitchFamily="34" charset="0"/>
            </a:rPr>
            <a:t>JANUARI</a:t>
          </a:r>
        </a:p>
      </xdr:txBody>
    </xdr:sp>
    <xdr:clientData/>
  </xdr:twoCellAnchor>
  <xdr:twoCellAnchor editAs="oneCell">
    <xdr:from>
      <xdr:col>1</xdr:col>
      <xdr:colOff>424987</xdr:colOff>
      <xdr:row>0</xdr:row>
      <xdr:rowOff>76200</xdr:rowOff>
    </xdr:from>
    <xdr:to>
      <xdr:col>1</xdr:col>
      <xdr:colOff>1110787</xdr:colOff>
      <xdr:row>3</xdr:row>
      <xdr:rowOff>251460</xdr:rowOff>
    </xdr:to>
    <xdr:sp macro="" textlink="CalendarYear">
      <xdr:nvSpPr>
        <xdr:cNvPr id="4" name="Kalenderjaar" descr="Kalenderjaar">
          <a:extLst>
            <a:ext uri="{FF2B5EF4-FFF2-40B4-BE49-F238E27FC236}">
              <a16:creationId xmlns:a16="http://schemas.microsoft.com/office/drawing/2014/main" id="{6FDB2EB9-1181-4A1B-851C-3D8D2D474CED}"/>
            </a:ext>
          </a:extLst>
        </xdr:cNvPr>
        <xdr:cNvSpPr/>
      </xdr:nvSpPr>
      <xdr:spPr>
        <a:xfrm>
          <a:off x="625012" y="76200"/>
          <a:ext cx="685800" cy="1051560"/>
        </a:xfrm>
        <a:prstGeom prst="rect">
          <a:avLst/>
        </a:prstGeom>
        <a:ln>
          <a:noFill/>
        </a:ln>
      </xdr:spPr>
      <xdr:style>
        <a:lnRef idx="3">
          <a:schemeClr val="lt1"/>
        </a:lnRef>
        <a:fillRef idx="1">
          <a:schemeClr val="accent1"/>
        </a:fillRef>
        <a:effectRef idx="1">
          <a:schemeClr val="accent1"/>
        </a:effectRef>
        <a:fontRef idx="minor">
          <a:schemeClr val="lt1"/>
        </a:fontRef>
      </xdr:style>
      <xdr:txBody>
        <a:bodyPr vertOverflow="clip" horzOverflow="clip" lIns="0" rIns="0" bIns="91440" rtlCol="0" anchor="b"/>
        <a:lstStyle/>
        <a:p>
          <a:pPr algn="ctr" rtl="0"/>
          <a:fld id="{BF8EC12D-B696-4BA4-ADA3-7EB027FD0448}" type="TxLink">
            <a:rPr lang="en-US" sz="1600" b="0" i="0" u="none" strike="noStrike">
              <a:solidFill>
                <a:schemeClr val="bg1"/>
              </a:solidFill>
              <a:latin typeface="Century Gothic" panose="020B0502020202020204" pitchFamily="34" charset="0"/>
            </a:rPr>
            <a:pPr algn="ctr" rtl="0"/>
            <a:t>2023</a:t>
          </a:fld>
          <a:endParaRPr lang="en-US" sz="1600">
            <a:solidFill>
              <a:schemeClr val="bg1"/>
            </a:solidFill>
            <a:latin typeface="Century Gothic" panose="020B0502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238125</xdr:colOff>
      <xdr:row>0</xdr:row>
      <xdr:rowOff>238125</xdr:rowOff>
    </xdr:from>
    <xdr:to>
      <xdr:col>2</xdr:col>
      <xdr:colOff>1352</xdr:colOff>
      <xdr:row>14</xdr:row>
      <xdr:rowOff>2</xdr:rowOff>
    </xdr:to>
    <xdr:sp macro="" textlink="">
      <xdr:nvSpPr>
        <xdr:cNvPr id="4" name="Titel" descr="Kalendermaand oktober">
          <a:extLst>
            <a:ext uri="{FF2B5EF4-FFF2-40B4-BE49-F238E27FC236}">
              <a16:creationId xmlns:a16="http://schemas.microsoft.com/office/drawing/2014/main" id="{AAD91773-9F6D-41BE-8BC0-40C9B763AC8A}"/>
            </a:ext>
          </a:extLst>
        </xdr:cNvPr>
        <xdr:cNvSpPr txBox="1"/>
      </xdr:nvSpPr>
      <xdr:spPr>
        <a:xfrm rot="16200000">
          <a:off x="-2652038" y="3328313"/>
          <a:ext cx="7591427" cy="1411052"/>
        </a:xfrm>
        <a:prstGeom prst="rect">
          <a:avLst/>
        </a:prstGeom>
        <a:ln>
          <a:noFill/>
        </a:ln>
      </xdr:spPr>
      <xdr:style>
        <a:lnRef idx="3">
          <a:schemeClr val="lt1"/>
        </a:lnRef>
        <a:fillRef idx="1003">
          <a:schemeClr val="dk2"/>
        </a:fillRef>
        <a:effectRef idx="1">
          <a:schemeClr val="dk1"/>
        </a:effectRef>
        <a:fontRef idx="minor">
          <a:schemeClr val="lt1"/>
        </a:fontRef>
      </xdr:style>
      <xdr:txBody>
        <a:bodyPr vertOverflow="clip" horzOverflow="clip" wrap="square" lIns="365760" tIns="228600" rIns="1143000" bIns="137160" rtlCol="0" anchor="t"/>
        <a:lstStyle/>
        <a:p>
          <a:pPr algn="r" rtl="0"/>
          <a:r>
            <a:rPr lang="nl" sz="3600">
              <a:solidFill>
                <a:schemeClr val="bg1"/>
              </a:solidFill>
              <a:latin typeface="Century Gothic" panose="020B0502020202020204" pitchFamily="34" charset="0"/>
            </a:rPr>
            <a:t>OKTOBER</a:t>
          </a:r>
        </a:p>
      </xdr:txBody>
    </xdr:sp>
    <xdr:clientData/>
  </xdr:twoCellAnchor>
  <xdr:twoCellAnchor editAs="oneCell">
    <xdr:from>
      <xdr:col>1</xdr:col>
      <xdr:colOff>424987</xdr:colOff>
      <xdr:row>0</xdr:row>
      <xdr:rowOff>76200</xdr:rowOff>
    </xdr:from>
    <xdr:to>
      <xdr:col>1</xdr:col>
      <xdr:colOff>1110787</xdr:colOff>
      <xdr:row>3</xdr:row>
      <xdr:rowOff>251460</xdr:rowOff>
    </xdr:to>
    <xdr:sp macro="" textlink="CalendarYear">
      <xdr:nvSpPr>
        <xdr:cNvPr id="6" name="Kalenderjaar" descr="Kalenderjaar">
          <a:extLst>
            <a:ext uri="{FF2B5EF4-FFF2-40B4-BE49-F238E27FC236}">
              <a16:creationId xmlns:a16="http://schemas.microsoft.com/office/drawing/2014/main" id="{072C193C-1B84-470D-A22E-2223ACF08D9D}"/>
            </a:ext>
          </a:extLst>
        </xdr:cNvPr>
        <xdr:cNvSpPr/>
      </xdr:nvSpPr>
      <xdr:spPr>
        <a:xfrm>
          <a:off x="625012" y="76200"/>
          <a:ext cx="685800" cy="1051560"/>
        </a:xfrm>
        <a:prstGeom prst="rect">
          <a:avLst/>
        </a:prstGeom>
        <a:ln>
          <a:noFill/>
        </a:ln>
      </xdr:spPr>
      <xdr:style>
        <a:lnRef idx="3">
          <a:schemeClr val="lt1"/>
        </a:lnRef>
        <a:fillRef idx="1">
          <a:schemeClr val="accent1"/>
        </a:fillRef>
        <a:effectRef idx="1">
          <a:schemeClr val="accent1"/>
        </a:effectRef>
        <a:fontRef idx="minor">
          <a:schemeClr val="lt1"/>
        </a:fontRef>
      </xdr:style>
      <xdr:txBody>
        <a:bodyPr vertOverflow="clip" horzOverflow="clip" lIns="0" rIns="0" bIns="91440" rtlCol="0" anchor="b"/>
        <a:lstStyle/>
        <a:p>
          <a:pPr algn="ctr" rtl="0"/>
          <a:fld id="{BF8EC12D-B696-4BA4-ADA3-7EB027FD0448}" type="TxLink">
            <a:rPr lang="en-US" sz="1600" b="0" i="0" u="none" strike="noStrike">
              <a:solidFill>
                <a:schemeClr val="bg1"/>
              </a:solidFill>
              <a:latin typeface="Century Gothic" panose="020B0502020202020204" pitchFamily="34" charset="0"/>
            </a:rPr>
            <a:pPr algn="ctr" rtl="0"/>
            <a:t>2023</a:t>
          </a:fld>
          <a:endParaRPr lang="en-US" sz="1600">
            <a:solidFill>
              <a:schemeClr val="bg1"/>
            </a:solidFill>
            <a:latin typeface="Century Gothic" panose="020B050202020202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238125</xdr:colOff>
      <xdr:row>0</xdr:row>
      <xdr:rowOff>238126</xdr:rowOff>
    </xdr:from>
    <xdr:to>
      <xdr:col>2</xdr:col>
      <xdr:colOff>1352</xdr:colOff>
      <xdr:row>14</xdr:row>
      <xdr:rowOff>3</xdr:rowOff>
    </xdr:to>
    <xdr:sp macro="" textlink="">
      <xdr:nvSpPr>
        <xdr:cNvPr id="4" name="Titel" descr="Kalendermaand november">
          <a:extLst>
            <a:ext uri="{FF2B5EF4-FFF2-40B4-BE49-F238E27FC236}">
              <a16:creationId xmlns:a16="http://schemas.microsoft.com/office/drawing/2014/main" id="{3EC27FD5-639B-4206-BA5D-BD3438BB8A7A}"/>
            </a:ext>
          </a:extLst>
        </xdr:cNvPr>
        <xdr:cNvSpPr txBox="1"/>
      </xdr:nvSpPr>
      <xdr:spPr>
        <a:xfrm rot="16200000">
          <a:off x="-2652038" y="3328314"/>
          <a:ext cx="7591427" cy="1411052"/>
        </a:xfrm>
        <a:prstGeom prst="rect">
          <a:avLst/>
        </a:prstGeom>
        <a:ln>
          <a:noFill/>
        </a:ln>
      </xdr:spPr>
      <xdr:style>
        <a:lnRef idx="3">
          <a:schemeClr val="lt1"/>
        </a:lnRef>
        <a:fillRef idx="1003">
          <a:schemeClr val="dk2"/>
        </a:fillRef>
        <a:effectRef idx="1">
          <a:schemeClr val="dk1"/>
        </a:effectRef>
        <a:fontRef idx="minor">
          <a:schemeClr val="lt1"/>
        </a:fontRef>
      </xdr:style>
      <xdr:txBody>
        <a:bodyPr vertOverflow="clip" horzOverflow="clip" wrap="square" lIns="365760" tIns="228600" rIns="1143000" bIns="137160" rtlCol="0" anchor="t"/>
        <a:lstStyle/>
        <a:p>
          <a:pPr algn="r" rtl="0"/>
          <a:r>
            <a:rPr lang="nl" sz="3600">
              <a:solidFill>
                <a:schemeClr val="bg1"/>
              </a:solidFill>
              <a:latin typeface="Century Gothic" panose="020B0502020202020204" pitchFamily="34" charset="0"/>
            </a:rPr>
            <a:t>NOVEMBER</a:t>
          </a:r>
        </a:p>
      </xdr:txBody>
    </xdr:sp>
    <xdr:clientData/>
  </xdr:twoCellAnchor>
  <xdr:twoCellAnchor editAs="oneCell">
    <xdr:from>
      <xdr:col>1</xdr:col>
      <xdr:colOff>424987</xdr:colOff>
      <xdr:row>0</xdr:row>
      <xdr:rowOff>76200</xdr:rowOff>
    </xdr:from>
    <xdr:to>
      <xdr:col>1</xdr:col>
      <xdr:colOff>1110787</xdr:colOff>
      <xdr:row>3</xdr:row>
      <xdr:rowOff>251460</xdr:rowOff>
    </xdr:to>
    <xdr:sp macro="" textlink="CalendarYear">
      <xdr:nvSpPr>
        <xdr:cNvPr id="6" name="Kalenderjaar" descr="Kalenderjaar">
          <a:extLst>
            <a:ext uri="{FF2B5EF4-FFF2-40B4-BE49-F238E27FC236}">
              <a16:creationId xmlns:a16="http://schemas.microsoft.com/office/drawing/2014/main" id="{8C7718AE-59F7-48A7-8087-C85EFD2C10E4}"/>
            </a:ext>
          </a:extLst>
        </xdr:cNvPr>
        <xdr:cNvSpPr/>
      </xdr:nvSpPr>
      <xdr:spPr>
        <a:xfrm>
          <a:off x="625012" y="76200"/>
          <a:ext cx="685800" cy="1051560"/>
        </a:xfrm>
        <a:prstGeom prst="rect">
          <a:avLst/>
        </a:prstGeom>
        <a:ln>
          <a:noFill/>
        </a:ln>
      </xdr:spPr>
      <xdr:style>
        <a:lnRef idx="3">
          <a:schemeClr val="lt1"/>
        </a:lnRef>
        <a:fillRef idx="1">
          <a:schemeClr val="accent1"/>
        </a:fillRef>
        <a:effectRef idx="1">
          <a:schemeClr val="accent1"/>
        </a:effectRef>
        <a:fontRef idx="minor">
          <a:schemeClr val="lt1"/>
        </a:fontRef>
      </xdr:style>
      <xdr:txBody>
        <a:bodyPr vertOverflow="clip" horzOverflow="clip" lIns="0" rIns="0" bIns="91440" rtlCol="0" anchor="b"/>
        <a:lstStyle/>
        <a:p>
          <a:pPr algn="ctr" rtl="0"/>
          <a:fld id="{BF8EC12D-B696-4BA4-ADA3-7EB027FD0448}" type="TxLink">
            <a:rPr lang="en-US" sz="1600" b="0" i="0" u="none" strike="noStrike">
              <a:solidFill>
                <a:schemeClr val="bg1"/>
              </a:solidFill>
              <a:latin typeface="Century Gothic" panose="020B0502020202020204" pitchFamily="34" charset="0"/>
            </a:rPr>
            <a:pPr algn="ctr" rtl="0"/>
            <a:t>2023</a:t>
          </a:fld>
          <a:endParaRPr lang="en-US" sz="1600">
            <a:solidFill>
              <a:schemeClr val="bg1"/>
            </a:solidFill>
            <a:latin typeface="Century Gothic" panose="020B050202020202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238125</xdr:colOff>
      <xdr:row>0</xdr:row>
      <xdr:rowOff>238125</xdr:rowOff>
    </xdr:from>
    <xdr:to>
      <xdr:col>2</xdr:col>
      <xdr:colOff>1352</xdr:colOff>
      <xdr:row>14</xdr:row>
      <xdr:rowOff>2</xdr:rowOff>
    </xdr:to>
    <xdr:sp macro="" textlink="">
      <xdr:nvSpPr>
        <xdr:cNvPr id="4" name="Titel" descr="Kalendermaand december">
          <a:extLst>
            <a:ext uri="{FF2B5EF4-FFF2-40B4-BE49-F238E27FC236}">
              <a16:creationId xmlns:a16="http://schemas.microsoft.com/office/drawing/2014/main" id="{E99666B5-1FFA-4590-947B-FD37013C2960}"/>
            </a:ext>
          </a:extLst>
        </xdr:cNvPr>
        <xdr:cNvSpPr txBox="1"/>
      </xdr:nvSpPr>
      <xdr:spPr>
        <a:xfrm rot="16200000">
          <a:off x="-2652038" y="3328313"/>
          <a:ext cx="7591427" cy="1411052"/>
        </a:xfrm>
        <a:prstGeom prst="rect">
          <a:avLst/>
        </a:prstGeom>
        <a:ln>
          <a:noFill/>
        </a:ln>
      </xdr:spPr>
      <xdr:style>
        <a:lnRef idx="3">
          <a:schemeClr val="lt1"/>
        </a:lnRef>
        <a:fillRef idx="1003">
          <a:schemeClr val="dk2"/>
        </a:fillRef>
        <a:effectRef idx="1">
          <a:schemeClr val="dk1"/>
        </a:effectRef>
        <a:fontRef idx="minor">
          <a:schemeClr val="lt1"/>
        </a:fontRef>
      </xdr:style>
      <xdr:txBody>
        <a:bodyPr vertOverflow="clip" horzOverflow="clip" wrap="square" lIns="365760" tIns="228600" rIns="1143000" bIns="137160" rtlCol="0" anchor="t"/>
        <a:lstStyle/>
        <a:p>
          <a:pPr algn="r" rtl="0"/>
          <a:r>
            <a:rPr lang="nl" sz="3600">
              <a:solidFill>
                <a:schemeClr val="bg1"/>
              </a:solidFill>
              <a:latin typeface="Century Gothic" panose="020B0502020202020204" pitchFamily="34" charset="0"/>
            </a:rPr>
            <a:t>DECEMBER</a:t>
          </a:r>
        </a:p>
      </xdr:txBody>
    </xdr:sp>
    <xdr:clientData/>
  </xdr:twoCellAnchor>
  <xdr:twoCellAnchor editAs="oneCell">
    <xdr:from>
      <xdr:col>1</xdr:col>
      <xdr:colOff>424987</xdr:colOff>
      <xdr:row>0</xdr:row>
      <xdr:rowOff>76200</xdr:rowOff>
    </xdr:from>
    <xdr:to>
      <xdr:col>1</xdr:col>
      <xdr:colOff>1110787</xdr:colOff>
      <xdr:row>3</xdr:row>
      <xdr:rowOff>251460</xdr:rowOff>
    </xdr:to>
    <xdr:sp macro="" textlink="CalendarYear">
      <xdr:nvSpPr>
        <xdr:cNvPr id="6" name="Kalenderjaar" descr="Kalenderjaar">
          <a:extLst>
            <a:ext uri="{FF2B5EF4-FFF2-40B4-BE49-F238E27FC236}">
              <a16:creationId xmlns:a16="http://schemas.microsoft.com/office/drawing/2014/main" id="{8C017CDF-4065-410E-BB4B-4114848CDC64}"/>
            </a:ext>
          </a:extLst>
        </xdr:cNvPr>
        <xdr:cNvSpPr/>
      </xdr:nvSpPr>
      <xdr:spPr>
        <a:xfrm>
          <a:off x="625012" y="76200"/>
          <a:ext cx="685800" cy="1051560"/>
        </a:xfrm>
        <a:prstGeom prst="rect">
          <a:avLst/>
        </a:prstGeom>
        <a:ln>
          <a:noFill/>
        </a:ln>
      </xdr:spPr>
      <xdr:style>
        <a:lnRef idx="3">
          <a:schemeClr val="lt1"/>
        </a:lnRef>
        <a:fillRef idx="1">
          <a:schemeClr val="accent1"/>
        </a:fillRef>
        <a:effectRef idx="1">
          <a:schemeClr val="accent1"/>
        </a:effectRef>
        <a:fontRef idx="minor">
          <a:schemeClr val="lt1"/>
        </a:fontRef>
      </xdr:style>
      <xdr:txBody>
        <a:bodyPr vertOverflow="clip" horzOverflow="clip" lIns="0" rIns="0" bIns="91440" rtlCol="0" anchor="b"/>
        <a:lstStyle/>
        <a:p>
          <a:pPr algn="ctr" rtl="0"/>
          <a:fld id="{BF8EC12D-B696-4BA4-ADA3-7EB027FD0448}" type="TxLink">
            <a:rPr lang="en-US" sz="1600" b="0" i="0" u="none" strike="noStrike">
              <a:solidFill>
                <a:schemeClr val="bg1"/>
              </a:solidFill>
              <a:latin typeface="Century Gothic" panose="020B0502020202020204" pitchFamily="34" charset="0"/>
            </a:rPr>
            <a:pPr algn="ctr" rtl="0"/>
            <a:t>2023</a:t>
          </a:fld>
          <a:endParaRPr lang="en-US" sz="1600">
            <a:solidFill>
              <a:schemeClr val="bg1"/>
            </a:solidFill>
            <a:latin typeface="Century Gothic" panose="020B0502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238125</xdr:colOff>
      <xdr:row>0</xdr:row>
      <xdr:rowOff>238125</xdr:rowOff>
    </xdr:from>
    <xdr:to>
      <xdr:col>2</xdr:col>
      <xdr:colOff>1352</xdr:colOff>
      <xdr:row>14</xdr:row>
      <xdr:rowOff>2</xdr:rowOff>
    </xdr:to>
    <xdr:sp macro="" textlink="">
      <xdr:nvSpPr>
        <xdr:cNvPr id="4" name="Titel" descr="Kalendermaand februari">
          <a:extLst>
            <a:ext uri="{FF2B5EF4-FFF2-40B4-BE49-F238E27FC236}">
              <a16:creationId xmlns:a16="http://schemas.microsoft.com/office/drawing/2014/main" id="{0BFD9254-7681-4766-A462-BE31CA2E5037}"/>
            </a:ext>
          </a:extLst>
        </xdr:cNvPr>
        <xdr:cNvSpPr txBox="1"/>
      </xdr:nvSpPr>
      <xdr:spPr>
        <a:xfrm rot="16200000">
          <a:off x="-2652038" y="3328313"/>
          <a:ext cx="7591427" cy="1411052"/>
        </a:xfrm>
        <a:prstGeom prst="rect">
          <a:avLst/>
        </a:prstGeom>
        <a:ln>
          <a:noFill/>
        </a:ln>
      </xdr:spPr>
      <xdr:style>
        <a:lnRef idx="3">
          <a:schemeClr val="lt1"/>
        </a:lnRef>
        <a:fillRef idx="1003">
          <a:schemeClr val="dk2"/>
        </a:fillRef>
        <a:effectRef idx="1">
          <a:schemeClr val="dk1"/>
        </a:effectRef>
        <a:fontRef idx="minor">
          <a:schemeClr val="lt1"/>
        </a:fontRef>
      </xdr:style>
      <xdr:txBody>
        <a:bodyPr vertOverflow="clip" horzOverflow="clip" wrap="square" lIns="365760" tIns="228600" rIns="1143000" bIns="137160" rtlCol="0" anchor="t"/>
        <a:lstStyle/>
        <a:p>
          <a:pPr algn="r" rtl="0"/>
          <a:r>
            <a:rPr lang="nl" sz="3600">
              <a:solidFill>
                <a:schemeClr val="bg1"/>
              </a:solidFill>
              <a:latin typeface="Century Gothic" panose="020B0502020202020204" pitchFamily="34" charset="0"/>
            </a:rPr>
            <a:t>FEBRUARI</a:t>
          </a:r>
        </a:p>
      </xdr:txBody>
    </xdr:sp>
    <xdr:clientData/>
  </xdr:twoCellAnchor>
  <xdr:twoCellAnchor editAs="oneCell">
    <xdr:from>
      <xdr:col>1</xdr:col>
      <xdr:colOff>424987</xdr:colOff>
      <xdr:row>0</xdr:row>
      <xdr:rowOff>76200</xdr:rowOff>
    </xdr:from>
    <xdr:to>
      <xdr:col>1</xdr:col>
      <xdr:colOff>1110787</xdr:colOff>
      <xdr:row>3</xdr:row>
      <xdr:rowOff>251460</xdr:rowOff>
    </xdr:to>
    <xdr:sp macro="" textlink="CalendarYear">
      <xdr:nvSpPr>
        <xdr:cNvPr id="8" name="Kalenderjaar" descr="Kalenderjaar">
          <a:extLst>
            <a:ext uri="{FF2B5EF4-FFF2-40B4-BE49-F238E27FC236}">
              <a16:creationId xmlns:a16="http://schemas.microsoft.com/office/drawing/2014/main" id="{D9F45A0B-1F03-45BA-B929-9FBFE3276C6A}"/>
            </a:ext>
          </a:extLst>
        </xdr:cNvPr>
        <xdr:cNvSpPr/>
      </xdr:nvSpPr>
      <xdr:spPr>
        <a:xfrm>
          <a:off x="625012" y="76200"/>
          <a:ext cx="685800" cy="1051560"/>
        </a:xfrm>
        <a:prstGeom prst="rect">
          <a:avLst/>
        </a:prstGeom>
        <a:ln>
          <a:noFill/>
        </a:ln>
      </xdr:spPr>
      <xdr:style>
        <a:lnRef idx="3">
          <a:schemeClr val="lt1"/>
        </a:lnRef>
        <a:fillRef idx="1">
          <a:schemeClr val="accent1"/>
        </a:fillRef>
        <a:effectRef idx="1">
          <a:schemeClr val="accent1"/>
        </a:effectRef>
        <a:fontRef idx="minor">
          <a:schemeClr val="lt1"/>
        </a:fontRef>
      </xdr:style>
      <xdr:txBody>
        <a:bodyPr vertOverflow="clip" horzOverflow="clip" lIns="0" rIns="0" bIns="91440" rtlCol="0" anchor="b"/>
        <a:lstStyle/>
        <a:p>
          <a:pPr algn="ctr" rtl="0"/>
          <a:fld id="{BF8EC12D-B696-4BA4-ADA3-7EB027FD0448}" type="TxLink">
            <a:rPr lang="en-US" sz="1600" b="0" i="0" u="none" strike="noStrike">
              <a:solidFill>
                <a:schemeClr val="bg1"/>
              </a:solidFill>
              <a:latin typeface="Century Gothic" panose="020B0502020202020204" pitchFamily="34" charset="0"/>
            </a:rPr>
            <a:pPr algn="ctr" rtl="0"/>
            <a:t>2023</a:t>
          </a:fld>
          <a:endParaRPr lang="en-US" sz="1600">
            <a:solidFill>
              <a:schemeClr val="bg1"/>
            </a:solidFill>
            <a:latin typeface="Century Gothic" panose="020B0502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238125</xdr:colOff>
      <xdr:row>0</xdr:row>
      <xdr:rowOff>238125</xdr:rowOff>
    </xdr:from>
    <xdr:to>
      <xdr:col>2</xdr:col>
      <xdr:colOff>1352</xdr:colOff>
      <xdr:row>14</xdr:row>
      <xdr:rowOff>2</xdr:rowOff>
    </xdr:to>
    <xdr:sp macro="" textlink="">
      <xdr:nvSpPr>
        <xdr:cNvPr id="4" name="Titel" descr="Kalendermaand maart">
          <a:extLst>
            <a:ext uri="{FF2B5EF4-FFF2-40B4-BE49-F238E27FC236}">
              <a16:creationId xmlns:a16="http://schemas.microsoft.com/office/drawing/2014/main" id="{809829EF-6AE1-4185-8501-829345B19A6E}"/>
            </a:ext>
          </a:extLst>
        </xdr:cNvPr>
        <xdr:cNvSpPr txBox="1"/>
      </xdr:nvSpPr>
      <xdr:spPr>
        <a:xfrm rot="16200000">
          <a:off x="-2652038" y="3328313"/>
          <a:ext cx="7591427" cy="1411052"/>
        </a:xfrm>
        <a:prstGeom prst="rect">
          <a:avLst/>
        </a:prstGeom>
        <a:ln>
          <a:noFill/>
        </a:ln>
      </xdr:spPr>
      <xdr:style>
        <a:lnRef idx="3">
          <a:schemeClr val="lt1"/>
        </a:lnRef>
        <a:fillRef idx="1003">
          <a:schemeClr val="dk2"/>
        </a:fillRef>
        <a:effectRef idx="1">
          <a:schemeClr val="dk1"/>
        </a:effectRef>
        <a:fontRef idx="minor">
          <a:schemeClr val="lt1"/>
        </a:fontRef>
      </xdr:style>
      <xdr:txBody>
        <a:bodyPr vertOverflow="clip" horzOverflow="clip" wrap="square" lIns="365760" tIns="228600" rIns="1143000" bIns="137160" rtlCol="0" anchor="t"/>
        <a:lstStyle/>
        <a:p>
          <a:pPr algn="r" rtl="0"/>
          <a:r>
            <a:rPr lang="nl" sz="3600">
              <a:solidFill>
                <a:schemeClr val="bg1"/>
              </a:solidFill>
              <a:latin typeface="Century Gothic" panose="020B0502020202020204" pitchFamily="34" charset="0"/>
            </a:rPr>
            <a:t>MAART</a:t>
          </a:r>
        </a:p>
      </xdr:txBody>
    </xdr:sp>
    <xdr:clientData/>
  </xdr:twoCellAnchor>
  <xdr:twoCellAnchor editAs="oneCell">
    <xdr:from>
      <xdr:col>1</xdr:col>
      <xdr:colOff>424987</xdr:colOff>
      <xdr:row>0</xdr:row>
      <xdr:rowOff>76200</xdr:rowOff>
    </xdr:from>
    <xdr:to>
      <xdr:col>1</xdr:col>
      <xdr:colOff>1110787</xdr:colOff>
      <xdr:row>3</xdr:row>
      <xdr:rowOff>251460</xdr:rowOff>
    </xdr:to>
    <xdr:sp macro="" textlink="CalendarYear">
      <xdr:nvSpPr>
        <xdr:cNvPr id="8" name="Kalenderjaar" descr="Kalenderjaar">
          <a:extLst>
            <a:ext uri="{FF2B5EF4-FFF2-40B4-BE49-F238E27FC236}">
              <a16:creationId xmlns:a16="http://schemas.microsoft.com/office/drawing/2014/main" id="{94F4616A-892E-47C5-A949-FED75FFADEBB}"/>
            </a:ext>
          </a:extLst>
        </xdr:cNvPr>
        <xdr:cNvSpPr/>
      </xdr:nvSpPr>
      <xdr:spPr>
        <a:xfrm>
          <a:off x="625012" y="76200"/>
          <a:ext cx="685800" cy="1051560"/>
        </a:xfrm>
        <a:prstGeom prst="rect">
          <a:avLst/>
        </a:prstGeom>
        <a:ln>
          <a:noFill/>
        </a:ln>
      </xdr:spPr>
      <xdr:style>
        <a:lnRef idx="3">
          <a:schemeClr val="lt1"/>
        </a:lnRef>
        <a:fillRef idx="1">
          <a:schemeClr val="accent1"/>
        </a:fillRef>
        <a:effectRef idx="1">
          <a:schemeClr val="accent1"/>
        </a:effectRef>
        <a:fontRef idx="minor">
          <a:schemeClr val="lt1"/>
        </a:fontRef>
      </xdr:style>
      <xdr:txBody>
        <a:bodyPr vertOverflow="clip" horzOverflow="clip" lIns="0" rIns="0" bIns="91440" rtlCol="0" anchor="b"/>
        <a:lstStyle/>
        <a:p>
          <a:pPr algn="ctr" rtl="0"/>
          <a:fld id="{BF8EC12D-B696-4BA4-ADA3-7EB027FD0448}" type="TxLink">
            <a:rPr lang="en-US" sz="1600" b="0" i="0" u="none" strike="noStrike">
              <a:solidFill>
                <a:schemeClr val="bg1"/>
              </a:solidFill>
              <a:latin typeface="Century Gothic" panose="020B0502020202020204" pitchFamily="34" charset="0"/>
            </a:rPr>
            <a:pPr algn="ctr" rtl="0"/>
            <a:t>2023</a:t>
          </a:fld>
          <a:endParaRPr lang="en-US" sz="1600">
            <a:solidFill>
              <a:schemeClr val="bg1"/>
            </a:solidFill>
            <a:latin typeface="Century Gothic" panose="020B0502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238125</xdr:colOff>
      <xdr:row>0</xdr:row>
      <xdr:rowOff>238125</xdr:rowOff>
    </xdr:from>
    <xdr:to>
      <xdr:col>2</xdr:col>
      <xdr:colOff>1352</xdr:colOff>
      <xdr:row>14</xdr:row>
      <xdr:rowOff>2</xdr:rowOff>
    </xdr:to>
    <xdr:sp macro="" textlink="">
      <xdr:nvSpPr>
        <xdr:cNvPr id="4" name="Titel" descr="Kalendermaand april">
          <a:extLst>
            <a:ext uri="{FF2B5EF4-FFF2-40B4-BE49-F238E27FC236}">
              <a16:creationId xmlns:a16="http://schemas.microsoft.com/office/drawing/2014/main" id="{8C5697FE-2327-4994-9CAB-8B06831BBFBC}"/>
            </a:ext>
          </a:extLst>
        </xdr:cNvPr>
        <xdr:cNvSpPr txBox="1"/>
      </xdr:nvSpPr>
      <xdr:spPr>
        <a:xfrm rot="16200000">
          <a:off x="-2652038" y="3328313"/>
          <a:ext cx="7591427" cy="1411052"/>
        </a:xfrm>
        <a:prstGeom prst="rect">
          <a:avLst/>
        </a:prstGeom>
        <a:ln>
          <a:noFill/>
        </a:ln>
      </xdr:spPr>
      <xdr:style>
        <a:lnRef idx="3">
          <a:schemeClr val="lt1"/>
        </a:lnRef>
        <a:fillRef idx="1003">
          <a:schemeClr val="dk2"/>
        </a:fillRef>
        <a:effectRef idx="1">
          <a:schemeClr val="dk1"/>
        </a:effectRef>
        <a:fontRef idx="minor">
          <a:schemeClr val="lt1"/>
        </a:fontRef>
      </xdr:style>
      <xdr:txBody>
        <a:bodyPr vertOverflow="clip" horzOverflow="clip" wrap="square" lIns="365760" tIns="228600" rIns="1143000" bIns="137160" rtlCol="0" anchor="t"/>
        <a:lstStyle/>
        <a:p>
          <a:pPr algn="r" rtl="0"/>
          <a:r>
            <a:rPr lang="nl" sz="3600">
              <a:solidFill>
                <a:schemeClr val="bg1"/>
              </a:solidFill>
              <a:latin typeface="Century Gothic" panose="020B0502020202020204" pitchFamily="34" charset="0"/>
            </a:rPr>
            <a:t>APRIL</a:t>
          </a:r>
        </a:p>
      </xdr:txBody>
    </xdr:sp>
    <xdr:clientData/>
  </xdr:twoCellAnchor>
  <xdr:twoCellAnchor editAs="oneCell">
    <xdr:from>
      <xdr:col>1</xdr:col>
      <xdr:colOff>424987</xdr:colOff>
      <xdr:row>0</xdr:row>
      <xdr:rowOff>76200</xdr:rowOff>
    </xdr:from>
    <xdr:to>
      <xdr:col>1</xdr:col>
      <xdr:colOff>1110787</xdr:colOff>
      <xdr:row>3</xdr:row>
      <xdr:rowOff>251460</xdr:rowOff>
    </xdr:to>
    <xdr:sp macro="" textlink="CalendarYear">
      <xdr:nvSpPr>
        <xdr:cNvPr id="6" name="Kalenderjaar" descr="Kalenderjaar">
          <a:extLst>
            <a:ext uri="{FF2B5EF4-FFF2-40B4-BE49-F238E27FC236}">
              <a16:creationId xmlns:a16="http://schemas.microsoft.com/office/drawing/2014/main" id="{28BF5BB3-1CB6-4753-BC18-831923F8916D}"/>
            </a:ext>
          </a:extLst>
        </xdr:cNvPr>
        <xdr:cNvSpPr/>
      </xdr:nvSpPr>
      <xdr:spPr>
        <a:xfrm>
          <a:off x="625012" y="76200"/>
          <a:ext cx="685800" cy="1051560"/>
        </a:xfrm>
        <a:prstGeom prst="rect">
          <a:avLst/>
        </a:prstGeom>
        <a:ln>
          <a:noFill/>
        </a:ln>
      </xdr:spPr>
      <xdr:style>
        <a:lnRef idx="3">
          <a:schemeClr val="lt1"/>
        </a:lnRef>
        <a:fillRef idx="1">
          <a:schemeClr val="accent1"/>
        </a:fillRef>
        <a:effectRef idx="1">
          <a:schemeClr val="accent1"/>
        </a:effectRef>
        <a:fontRef idx="minor">
          <a:schemeClr val="lt1"/>
        </a:fontRef>
      </xdr:style>
      <xdr:txBody>
        <a:bodyPr vertOverflow="clip" horzOverflow="clip" lIns="0" rIns="0" bIns="91440" rtlCol="0" anchor="b"/>
        <a:lstStyle/>
        <a:p>
          <a:pPr algn="ctr" rtl="0"/>
          <a:fld id="{BF8EC12D-B696-4BA4-ADA3-7EB027FD0448}" type="TxLink">
            <a:rPr lang="en-US" sz="1600" b="0" i="0" u="none" strike="noStrike">
              <a:solidFill>
                <a:schemeClr val="bg1"/>
              </a:solidFill>
              <a:latin typeface="Century Gothic" panose="020B0502020202020204" pitchFamily="34" charset="0"/>
            </a:rPr>
            <a:pPr algn="ctr" rtl="0"/>
            <a:t>2023</a:t>
          </a:fld>
          <a:endParaRPr lang="en-US" sz="1600">
            <a:solidFill>
              <a:schemeClr val="bg1"/>
            </a:solidFill>
            <a:latin typeface="Century Gothic" panose="020B0502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238125</xdr:colOff>
      <xdr:row>0</xdr:row>
      <xdr:rowOff>238126</xdr:rowOff>
    </xdr:from>
    <xdr:to>
      <xdr:col>2</xdr:col>
      <xdr:colOff>1352</xdr:colOff>
      <xdr:row>14</xdr:row>
      <xdr:rowOff>3</xdr:rowOff>
    </xdr:to>
    <xdr:sp macro="" textlink="">
      <xdr:nvSpPr>
        <xdr:cNvPr id="4" name="Titel" descr="Kalendermaand mei">
          <a:extLst>
            <a:ext uri="{FF2B5EF4-FFF2-40B4-BE49-F238E27FC236}">
              <a16:creationId xmlns:a16="http://schemas.microsoft.com/office/drawing/2014/main" id="{D3193DA4-2818-437B-B402-50DC425D4195}"/>
            </a:ext>
          </a:extLst>
        </xdr:cNvPr>
        <xdr:cNvSpPr txBox="1"/>
      </xdr:nvSpPr>
      <xdr:spPr>
        <a:xfrm rot="16200000">
          <a:off x="-2652038" y="3328314"/>
          <a:ext cx="7591427" cy="1411052"/>
        </a:xfrm>
        <a:prstGeom prst="rect">
          <a:avLst/>
        </a:prstGeom>
        <a:ln>
          <a:noFill/>
        </a:ln>
      </xdr:spPr>
      <xdr:style>
        <a:lnRef idx="3">
          <a:schemeClr val="lt1"/>
        </a:lnRef>
        <a:fillRef idx="1003">
          <a:schemeClr val="dk2"/>
        </a:fillRef>
        <a:effectRef idx="1">
          <a:schemeClr val="dk1"/>
        </a:effectRef>
        <a:fontRef idx="minor">
          <a:schemeClr val="lt1"/>
        </a:fontRef>
      </xdr:style>
      <xdr:txBody>
        <a:bodyPr vertOverflow="clip" horzOverflow="clip" wrap="square" lIns="365760" tIns="228600" rIns="1143000" bIns="137160" rtlCol="0" anchor="t"/>
        <a:lstStyle/>
        <a:p>
          <a:pPr algn="r" rtl="0"/>
          <a:r>
            <a:rPr lang="nl" sz="3600">
              <a:solidFill>
                <a:schemeClr val="bg1"/>
              </a:solidFill>
              <a:latin typeface="Century Gothic" panose="020B0502020202020204" pitchFamily="34" charset="0"/>
            </a:rPr>
            <a:t>MEI</a:t>
          </a:r>
        </a:p>
      </xdr:txBody>
    </xdr:sp>
    <xdr:clientData/>
  </xdr:twoCellAnchor>
  <xdr:twoCellAnchor editAs="oneCell">
    <xdr:from>
      <xdr:col>1</xdr:col>
      <xdr:colOff>424987</xdr:colOff>
      <xdr:row>0</xdr:row>
      <xdr:rowOff>76200</xdr:rowOff>
    </xdr:from>
    <xdr:to>
      <xdr:col>1</xdr:col>
      <xdr:colOff>1110787</xdr:colOff>
      <xdr:row>3</xdr:row>
      <xdr:rowOff>251460</xdr:rowOff>
    </xdr:to>
    <xdr:sp macro="" textlink="CalendarYear">
      <xdr:nvSpPr>
        <xdr:cNvPr id="6" name="Kalenderjaar" descr="Kalenderjaar">
          <a:extLst>
            <a:ext uri="{FF2B5EF4-FFF2-40B4-BE49-F238E27FC236}">
              <a16:creationId xmlns:a16="http://schemas.microsoft.com/office/drawing/2014/main" id="{F9579838-AC69-4050-BB7C-A7ED2F2BA2B6}"/>
            </a:ext>
          </a:extLst>
        </xdr:cNvPr>
        <xdr:cNvSpPr/>
      </xdr:nvSpPr>
      <xdr:spPr>
        <a:xfrm>
          <a:off x="625012" y="76200"/>
          <a:ext cx="685800" cy="1051560"/>
        </a:xfrm>
        <a:prstGeom prst="rect">
          <a:avLst/>
        </a:prstGeom>
        <a:ln>
          <a:noFill/>
        </a:ln>
      </xdr:spPr>
      <xdr:style>
        <a:lnRef idx="3">
          <a:schemeClr val="lt1"/>
        </a:lnRef>
        <a:fillRef idx="1">
          <a:schemeClr val="accent1"/>
        </a:fillRef>
        <a:effectRef idx="1">
          <a:schemeClr val="accent1"/>
        </a:effectRef>
        <a:fontRef idx="minor">
          <a:schemeClr val="lt1"/>
        </a:fontRef>
      </xdr:style>
      <xdr:txBody>
        <a:bodyPr vertOverflow="clip" horzOverflow="clip" lIns="0" rIns="0" bIns="91440" rtlCol="0" anchor="b"/>
        <a:lstStyle/>
        <a:p>
          <a:pPr algn="ctr" rtl="0"/>
          <a:fld id="{BF8EC12D-B696-4BA4-ADA3-7EB027FD0448}" type="TxLink">
            <a:rPr lang="en-US" sz="1600" b="0" i="0" u="none" strike="noStrike">
              <a:solidFill>
                <a:schemeClr val="bg1"/>
              </a:solidFill>
              <a:latin typeface="Century Gothic" panose="020B0502020202020204" pitchFamily="34" charset="0"/>
            </a:rPr>
            <a:pPr algn="ctr" rtl="0"/>
            <a:t>2023</a:t>
          </a:fld>
          <a:endParaRPr lang="en-US" sz="1600">
            <a:solidFill>
              <a:schemeClr val="bg1"/>
            </a:solidFill>
            <a:latin typeface="Century Gothic" panose="020B0502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238125</xdr:colOff>
      <xdr:row>0</xdr:row>
      <xdr:rowOff>238126</xdr:rowOff>
    </xdr:from>
    <xdr:to>
      <xdr:col>2</xdr:col>
      <xdr:colOff>1352</xdr:colOff>
      <xdr:row>14</xdr:row>
      <xdr:rowOff>3</xdr:rowOff>
    </xdr:to>
    <xdr:sp macro="" textlink="">
      <xdr:nvSpPr>
        <xdr:cNvPr id="4" name="Titel" descr="Kalendermaand juni">
          <a:extLst>
            <a:ext uri="{FF2B5EF4-FFF2-40B4-BE49-F238E27FC236}">
              <a16:creationId xmlns:a16="http://schemas.microsoft.com/office/drawing/2014/main" id="{1D2DD5FA-C2C9-4F1C-AAA4-8D05231E789A}"/>
            </a:ext>
          </a:extLst>
        </xdr:cNvPr>
        <xdr:cNvSpPr txBox="1"/>
      </xdr:nvSpPr>
      <xdr:spPr>
        <a:xfrm rot="16200000">
          <a:off x="-2652038" y="3328314"/>
          <a:ext cx="7591427" cy="1411052"/>
        </a:xfrm>
        <a:prstGeom prst="rect">
          <a:avLst/>
        </a:prstGeom>
        <a:ln>
          <a:noFill/>
        </a:ln>
      </xdr:spPr>
      <xdr:style>
        <a:lnRef idx="3">
          <a:schemeClr val="lt1"/>
        </a:lnRef>
        <a:fillRef idx="1003">
          <a:schemeClr val="dk2"/>
        </a:fillRef>
        <a:effectRef idx="1">
          <a:schemeClr val="dk1"/>
        </a:effectRef>
        <a:fontRef idx="minor">
          <a:schemeClr val="lt1"/>
        </a:fontRef>
      </xdr:style>
      <xdr:txBody>
        <a:bodyPr vertOverflow="clip" horzOverflow="clip" wrap="square" lIns="365760" tIns="228600" rIns="1143000" bIns="137160" rtlCol="0" anchor="t"/>
        <a:lstStyle/>
        <a:p>
          <a:pPr algn="r" rtl="0"/>
          <a:r>
            <a:rPr lang="nl" sz="3600">
              <a:solidFill>
                <a:schemeClr val="bg1"/>
              </a:solidFill>
              <a:latin typeface="Century Gothic" panose="020B0502020202020204" pitchFamily="34" charset="0"/>
            </a:rPr>
            <a:t>JUNI</a:t>
          </a:r>
        </a:p>
      </xdr:txBody>
    </xdr:sp>
    <xdr:clientData/>
  </xdr:twoCellAnchor>
  <xdr:twoCellAnchor editAs="oneCell">
    <xdr:from>
      <xdr:col>1</xdr:col>
      <xdr:colOff>424987</xdr:colOff>
      <xdr:row>0</xdr:row>
      <xdr:rowOff>76200</xdr:rowOff>
    </xdr:from>
    <xdr:to>
      <xdr:col>1</xdr:col>
      <xdr:colOff>1110787</xdr:colOff>
      <xdr:row>3</xdr:row>
      <xdr:rowOff>251460</xdr:rowOff>
    </xdr:to>
    <xdr:sp macro="" textlink="CalendarYear">
      <xdr:nvSpPr>
        <xdr:cNvPr id="6" name="Kalenderjaar" descr="Kalenderjaar">
          <a:extLst>
            <a:ext uri="{FF2B5EF4-FFF2-40B4-BE49-F238E27FC236}">
              <a16:creationId xmlns:a16="http://schemas.microsoft.com/office/drawing/2014/main" id="{CDE28479-E074-4581-B5CA-B0BE8908C03E}"/>
            </a:ext>
          </a:extLst>
        </xdr:cNvPr>
        <xdr:cNvSpPr/>
      </xdr:nvSpPr>
      <xdr:spPr>
        <a:xfrm>
          <a:off x="625012" y="76200"/>
          <a:ext cx="685800" cy="1051560"/>
        </a:xfrm>
        <a:prstGeom prst="rect">
          <a:avLst/>
        </a:prstGeom>
        <a:ln>
          <a:noFill/>
        </a:ln>
      </xdr:spPr>
      <xdr:style>
        <a:lnRef idx="3">
          <a:schemeClr val="lt1"/>
        </a:lnRef>
        <a:fillRef idx="1">
          <a:schemeClr val="accent1"/>
        </a:fillRef>
        <a:effectRef idx="1">
          <a:schemeClr val="accent1"/>
        </a:effectRef>
        <a:fontRef idx="minor">
          <a:schemeClr val="lt1"/>
        </a:fontRef>
      </xdr:style>
      <xdr:txBody>
        <a:bodyPr vertOverflow="clip" horzOverflow="clip" lIns="0" rIns="0" bIns="91440" rtlCol="0" anchor="b"/>
        <a:lstStyle/>
        <a:p>
          <a:pPr algn="ctr" rtl="0"/>
          <a:fld id="{BF8EC12D-B696-4BA4-ADA3-7EB027FD0448}" type="TxLink">
            <a:rPr lang="en-US" sz="1600" b="0" i="0" u="none" strike="noStrike">
              <a:solidFill>
                <a:schemeClr val="bg1"/>
              </a:solidFill>
              <a:latin typeface="Century Gothic" panose="020B0502020202020204" pitchFamily="34" charset="0"/>
            </a:rPr>
            <a:pPr algn="ctr" rtl="0"/>
            <a:t>2023</a:t>
          </a:fld>
          <a:endParaRPr lang="en-US" sz="1600">
            <a:solidFill>
              <a:schemeClr val="bg1"/>
            </a:solidFill>
            <a:latin typeface="Century Gothic" panose="020B0502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238125</xdr:colOff>
      <xdr:row>0</xdr:row>
      <xdr:rowOff>238126</xdr:rowOff>
    </xdr:from>
    <xdr:to>
      <xdr:col>2</xdr:col>
      <xdr:colOff>1352</xdr:colOff>
      <xdr:row>14</xdr:row>
      <xdr:rowOff>3</xdr:rowOff>
    </xdr:to>
    <xdr:sp macro="" textlink="">
      <xdr:nvSpPr>
        <xdr:cNvPr id="4" name="Titel" descr="Kalendermaand juli">
          <a:extLst>
            <a:ext uri="{FF2B5EF4-FFF2-40B4-BE49-F238E27FC236}">
              <a16:creationId xmlns:a16="http://schemas.microsoft.com/office/drawing/2014/main" id="{29285F84-28DE-42CF-9502-C61B073257AC}"/>
            </a:ext>
          </a:extLst>
        </xdr:cNvPr>
        <xdr:cNvSpPr txBox="1"/>
      </xdr:nvSpPr>
      <xdr:spPr>
        <a:xfrm rot="16200000">
          <a:off x="-2652038" y="3328314"/>
          <a:ext cx="7591427" cy="1411052"/>
        </a:xfrm>
        <a:prstGeom prst="rect">
          <a:avLst/>
        </a:prstGeom>
        <a:ln>
          <a:noFill/>
        </a:ln>
      </xdr:spPr>
      <xdr:style>
        <a:lnRef idx="3">
          <a:schemeClr val="lt1"/>
        </a:lnRef>
        <a:fillRef idx="1003">
          <a:schemeClr val="dk2"/>
        </a:fillRef>
        <a:effectRef idx="1">
          <a:schemeClr val="dk1"/>
        </a:effectRef>
        <a:fontRef idx="minor">
          <a:schemeClr val="lt1"/>
        </a:fontRef>
      </xdr:style>
      <xdr:txBody>
        <a:bodyPr vertOverflow="clip" horzOverflow="clip" wrap="square" lIns="365760" tIns="228600" rIns="1143000" bIns="137160" rtlCol="0" anchor="t"/>
        <a:lstStyle/>
        <a:p>
          <a:pPr algn="r" rtl="0"/>
          <a:r>
            <a:rPr lang="nl" sz="3600">
              <a:solidFill>
                <a:schemeClr val="bg1"/>
              </a:solidFill>
              <a:latin typeface="Century Gothic" panose="020B0502020202020204" pitchFamily="34" charset="0"/>
            </a:rPr>
            <a:t>JULI</a:t>
          </a:r>
        </a:p>
      </xdr:txBody>
    </xdr:sp>
    <xdr:clientData/>
  </xdr:twoCellAnchor>
  <xdr:twoCellAnchor editAs="oneCell">
    <xdr:from>
      <xdr:col>1</xdr:col>
      <xdr:colOff>424987</xdr:colOff>
      <xdr:row>0</xdr:row>
      <xdr:rowOff>76200</xdr:rowOff>
    </xdr:from>
    <xdr:to>
      <xdr:col>1</xdr:col>
      <xdr:colOff>1110787</xdr:colOff>
      <xdr:row>3</xdr:row>
      <xdr:rowOff>251460</xdr:rowOff>
    </xdr:to>
    <xdr:sp macro="" textlink="CalendarYear">
      <xdr:nvSpPr>
        <xdr:cNvPr id="6" name="Kalenderjaar" descr="Kalenderjaar">
          <a:extLst>
            <a:ext uri="{FF2B5EF4-FFF2-40B4-BE49-F238E27FC236}">
              <a16:creationId xmlns:a16="http://schemas.microsoft.com/office/drawing/2014/main" id="{3939A971-FCE0-4C69-8251-DA7ADB6EA0C4}"/>
            </a:ext>
          </a:extLst>
        </xdr:cNvPr>
        <xdr:cNvSpPr/>
      </xdr:nvSpPr>
      <xdr:spPr>
        <a:xfrm>
          <a:off x="625012" y="76200"/>
          <a:ext cx="685800" cy="1051560"/>
        </a:xfrm>
        <a:prstGeom prst="rect">
          <a:avLst/>
        </a:prstGeom>
        <a:ln>
          <a:noFill/>
        </a:ln>
      </xdr:spPr>
      <xdr:style>
        <a:lnRef idx="3">
          <a:schemeClr val="lt1"/>
        </a:lnRef>
        <a:fillRef idx="1">
          <a:schemeClr val="accent1"/>
        </a:fillRef>
        <a:effectRef idx="1">
          <a:schemeClr val="accent1"/>
        </a:effectRef>
        <a:fontRef idx="minor">
          <a:schemeClr val="lt1"/>
        </a:fontRef>
      </xdr:style>
      <xdr:txBody>
        <a:bodyPr vertOverflow="clip" horzOverflow="clip" lIns="0" rIns="0" bIns="91440" rtlCol="0" anchor="b"/>
        <a:lstStyle/>
        <a:p>
          <a:pPr algn="ctr" rtl="0"/>
          <a:fld id="{BF8EC12D-B696-4BA4-ADA3-7EB027FD0448}" type="TxLink">
            <a:rPr lang="en-US" sz="1600" b="0" i="0" u="none" strike="noStrike">
              <a:solidFill>
                <a:schemeClr val="bg1"/>
              </a:solidFill>
              <a:latin typeface="Century Gothic" panose="020B0502020202020204" pitchFamily="34" charset="0"/>
            </a:rPr>
            <a:pPr algn="ctr" rtl="0"/>
            <a:t>2023</a:t>
          </a:fld>
          <a:endParaRPr lang="en-US" sz="1600">
            <a:solidFill>
              <a:schemeClr val="bg1"/>
            </a:solidFill>
            <a:latin typeface="Century Gothic" panose="020B0502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238125</xdr:colOff>
      <xdr:row>0</xdr:row>
      <xdr:rowOff>238125</xdr:rowOff>
    </xdr:from>
    <xdr:to>
      <xdr:col>2</xdr:col>
      <xdr:colOff>1352</xdr:colOff>
      <xdr:row>14</xdr:row>
      <xdr:rowOff>2</xdr:rowOff>
    </xdr:to>
    <xdr:sp macro="" textlink="">
      <xdr:nvSpPr>
        <xdr:cNvPr id="4" name="Titel" descr="Kalendermaand augustus">
          <a:extLst>
            <a:ext uri="{FF2B5EF4-FFF2-40B4-BE49-F238E27FC236}">
              <a16:creationId xmlns:a16="http://schemas.microsoft.com/office/drawing/2014/main" id="{1E986A51-51F6-4144-9A58-00573177AF1C}"/>
            </a:ext>
          </a:extLst>
        </xdr:cNvPr>
        <xdr:cNvSpPr txBox="1"/>
      </xdr:nvSpPr>
      <xdr:spPr>
        <a:xfrm rot="16200000">
          <a:off x="-2652038" y="3328313"/>
          <a:ext cx="7591427" cy="1411052"/>
        </a:xfrm>
        <a:prstGeom prst="rect">
          <a:avLst/>
        </a:prstGeom>
        <a:ln>
          <a:noFill/>
        </a:ln>
      </xdr:spPr>
      <xdr:style>
        <a:lnRef idx="3">
          <a:schemeClr val="lt1"/>
        </a:lnRef>
        <a:fillRef idx="1003">
          <a:schemeClr val="dk2"/>
        </a:fillRef>
        <a:effectRef idx="1">
          <a:schemeClr val="dk1"/>
        </a:effectRef>
        <a:fontRef idx="minor">
          <a:schemeClr val="lt1"/>
        </a:fontRef>
      </xdr:style>
      <xdr:txBody>
        <a:bodyPr vertOverflow="clip" horzOverflow="clip" wrap="square" lIns="365760" tIns="228600" rIns="1143000" bIns="137160" rtlCol="0" anchor="t"/>
        <a:lstStyle/>
        <a:p>
          <a:pPr algn="r" rtl="0"/>
          <a:r>
            <a:rPr lang="nl" sz="3600">
              <a:solidFill>
                <a:schemeClr val="bg1"/>
              </a:solidFill>
              <a:latin typeface="Century Gothic" panose="020B0502020202020204" pitchFamily="34" charset="0"/>
            </a:rPr>
            <a:t>AUGUSTUS</a:t>
          </a:r>
        </a:p>
      </xdr:txBody>
    </xdr:sp>
    <xdr:clientData/>
  </xdr:twoCellAnchor>
  <xdr:twoCellAnchor editAs="oneCell">
    <xdr:from>
      <xdr:col>1</xdr:col>
      <xdr:colOff>424987</xdr:colOff>
      <xdr:row>0</xdr:row>
      <xdr:rowOff>76200</xdr:rowOff>
    </xdr:from>
    <xdr:to>
      <xdr:col>1</xdr:col>
      <xdr:colOff>1110787</xdr:colOff>
      <xdr:row>3</xdr:row>
      <xdr:rowOff>251460</xdr:rowOff>
    </xdr:to>
    <xdr:sp macro="" textlink="CalendarYear">
      <xdr:nvSpPr>
        <xdr:cNvPr id="6" name="Kalenderjaar" descr="Kalenderjaar">
          <a:extLst>
            <a:ext uri="{FF2B5EF4-FFF2-40B4-BE49-F238E27FC236}">
              <a16:creationId xmlns:a16="http://schemas.microsoft.com/office/drawing/2014/main" id="{709B1B31-86CA-4068-A573-989F6F365965}"/>
            </a:ext>
          </a:extLst>
        </xdr:cNvPr>
        <xdr:cNvSpPr/>
      </xdr:nvSpPr>
      <xdr:spPr>
        <a:xfrm>
          <a:off x="625012" y="76200"/>
          <a:ext cx="685800" cy="1051560"/>
        </a:xfrm>
        <a:prstGeom prst="rect">
          <a:avLst/>
        </a:prstGeom>
        <a:ln>
          <a:noFill/>
        </a:ln>
      </xdr:spPr>
      <xdr:style>
        <a:lnRef idx="3">
          <a:schemeClr val="lt1"/>
        </a:lnRef>
        <a:fillRef idx="1">
          <a:schemeClr val="accent1"/>
        </a:fillRef>
        <a:effectRef idx="1">
          <a:schemeClr val="accent1"/>
        </a:effectRef>
        <a:fontRef idx="minor">
          <a:schemeClr val="lt1"/>
        </a:fontRef>
      </xdr:style>
      <xdr:txBody>
        <a:bodyPr vertOverflow="clip" horzOverflow="clip" lIns="0" rIns="0" bIns="91440" rtlCol="0" anchor="b"/>
        <a:lstStyle/>
        <a:p>
          <a:pPr algn="ctr" rtl="0"/>
          <a:fld id="{BF8EC12D-B696-4BA4-ADA3-7EB027FD0448}" type="TxLink">
            <a:rPr lang="en-US" sz="1600" b="0" i="0" u="none" strike="noStrike">
              <a:solidFill>
                <a:schemeClr val="bg1"/>
              </a:solidFill>
              <a:latin typeface="Century Gothic" panose="020B0502020202020204" pitchFamily="34" charset="0"/>
            </a:rPr>
            <a:pPr algn="ctr" rtl="0"/>
            <a:t>2023</a:t>
          </a:fld>
          <a:endParaRPr lang="en-US" sz="1600">
            <a:solidFill>
              <a:schemeClr val="bg1"/>
            </a:solidFill>
            <a:latin typeface="Century Gothic" panose="020B0502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238125</xdr:colOff>
      <xdr:row>0</xdr:row>
      <xdr:rowOff>238125</xdr:rowOff>
    </xdr:from>
    <xdr:to>
      <xdr:col>2</xdr:col>
      <xdr:colOff>1352</xdr:colOff>
      <xdr:row>14</xdr:row>
      <xdr:rowOff>2</xdr:rowOff>
    </xdr:to>
    <xdr:sp macro="" textlink="">
      <xdr:nvSpPr>
        <xdr:cNvPr id="4" name="Titel" descr="Kalendermaand september">
          <a:extLst>
            <a:ext uri="{FF2B5EF4-FFF2-40B4-BE49-F238E27FC236}">
              <a16:creationId xmlns:a16="http://schemas.microsoft.com/office/drawing/2014/main" id="{080CA9D6-E4DF-411F-95FD-A2B17DA1EE3B}"/>
            </a:ext>
          </a:extLst>
        </xdr:cNvPr>
        <xdr:cNvSpPr txBox="1"/>
      </xdr:nvSpPr>
      <xdr:spPr>
        <a:xfrm rot="16200000">
          <a:off x="-2652038" y="3328313"/>
          <a:ext cx="7591427" cy="1411052"/>
        </a:xfrm>
        <a:prstGeom prst="rect">
          <a:avLst/>
        </a:prstGeom>
        <a:ln>
          <a:noFill/>
        </a:ln>
      </xdr:spPr>
      <xdr:style>
        <a:lnRef idx="3">
          <a:schemeClr val="lt1"/>
        </a:lnRef>
        <a:fillRef idx="1003">
          <a:schemeClr val="dk2"/>
        </a:fillRef>
        <a:effectRef idx="1">
          <a:schemeClr val="dk1"/>
        </a:effectRef>
        <a:fontRef idx="minor">
          <a:schemeClr val="lt1"/>
        </a:fontRef>
      </xdr:style>
      <xdr:txBody>
        <a:bodyPr vertOverflow="clip" horzOverflow="clip" wrap="square" lIns="365760" tIns="228600" rIns="1143000" bIns="137160" rtlCol="0" anchor="t"/>
        <a:lstStyle/>
        <a:p>
          <a:pPr algn="r" rtl="0"/>
          <a:r>
            <a:rPr lang="nl" sz="3600">
              <a:solidFill>
                <a:schemeClr val="bg1"/>
              </a:solidFill>
              <a:latin typeface="Century Gothic" panose="020B0502020202020204" pitchFamily="34" charset="0"/>
            </a:rPr>
            <a:t>SEPTEMBER</a:t>
          </a:r>
        </a:p>
      </xdr:txBody>
    </xdr:sp>
    <xdr:clientData/>
  </xdr:twoCellAnchor>
  <xdr:twoCellAnchor editAs="oneCell">
    <xdr:from>
      <xdr:col>1</xdr:col>
      <xdr:colOff>424987</xdr:colOff>
      <xdr:row>0</xdr:row>
      <xdr:rowOff>76200</xdr:rowOff>
    </xdr:from>
    <xdr:to>
      <xdr:col>1</xdr:col>
      <xdr:colOff>1110787</xdr:colOff>
      <xdr:row>3</xdr:row>
      <xdr:rowOff>251460</xdr:rowOff>
    </xdr:to>
    <xdr:sp macro="" textlink="CalendarYear">
      <xdr:nvSpPr>
        <xdr:cNvPr id="6" name="Kalenderjaar" descr="Kalenderjaar">
          <a:extLst>
            <a:ext uri="{FF2B5EF4-FFF2-40B4-BE49-F238E27FC236}">
              <a16:creationId xmlns:a16="http://schemas.microsoft.com/office/drawing/2014/main" id="{28D5E392-E1DD-486E-B591-DD9D24095ADC}"/>
            </a:ext>
          </a:extLst>
        </xdr:cNvPr>
        <xdr:cNvSpPr/>
      </xdr:nvSpPr>
      <xdr:spPr>
        <a:xfrm>
          <a:off x="625012" y="76200"/>
          <a:ext cx="685800" cy="1051560"/>
        </a:xfrm>
        <a:prstGeom prst="rect">
          <a:avLst/>
        </a:prstGeom>
        <a:ln>
          <a:noFill/>
        </a:ln>
      </xdr:spPr>
      <xdr:style>
        <a:lnRef idx="3">
          <a:schemeClr val="lt1"/>
        </a:lnRef>
        <a:fillRef idx="1">
          <a:schemeClr val="accent1"/>
        </a:fillRef>
        <a:effectRef idx="1">
          <a:schemeClr val="accent1"/>
        </a:effectRef>
        <a:fontRef idx="minor">
          <a:schemeClr val="lt1"/>
        </a:fontRef>
      </xdr:style>
      <xdr:txBody>
        <a:bodyPr vertOverflow="clip" horzOverflow="clip" lIns="0" rIns="0" bIns="91440" rtlCol="0" anchor="b"/>
        <a:lstStyle/>
        <a:p>
          <a:pPr algn="ctr" rtl="0"/>
          <a:fld id="{BF8EC12D-B696-4BA4-ADA3-7EB027FD0448}" type="TxLink">
            <a:rPr lang="en-US" sz="1600" b="0" i="0" u="none" strike="noStrike">
              <a:solidFill>
                <a:schemeClr val="bg1"/>
              </a:solidFill>
              <a:latin typeface="Century Gothic" panose="020B0502020202020204" pitchFamily="34" charset="0"/>
            </a:rPr>
            <a:pPr algn="ctr" rtl="0"/>
            <a:t>2023</a:t>
          </a:fld>
          <a:endParaRPr lang="en-US" sz="1600">
            <a:solidFill>
              <a:schemeClr val="bg1"/>
            </a:solidFill>
            <a:latin typeface="Century Gothic" panose="020B0502020202020204" pitchFamily="34" charset="0"/>
          </a:endParaRPr>
        </a:p>
      </xdr:txBody>
    </xdr:sp>
    <xdr:clientData/>
  </xdr:twoCellAnchor>
</xdr:wsDr>
</file>

<file path=xl/theme/theme1.xml><?xml version="1.0" encoding="utf-8"?>
<a:theme xmlns:a="http://schemas.openxmlformats.org/drawingml/2006/main" name="ION_colors">
  <a:themeElements>
    <a:clrScheme name="ION">
      <a:dk1>
        <a:sysClr val="windowText" lastClr="000000"/>
      </a:dk1>
      <a:lt1>
        <a:sysClr val="window" lastClr="FFFFFF"/>
      </a:lt1>
      <a:dk2>
        <a:srgbClr val="2A5155"/>
      </a:dk2>
      <a:lt2>
        <a:srgbClr val="EBEBEB"/>
      </a:lt2>
      <a:accent1>
        <a:srgbClr val="B01513"/>
      </a:accent1>
      <a:accent2>
        <a:srgbClr val="EA6312"/>
      </a:accent2>
      <a:accent3>
        <a:srgbClr val="E6B729"/>
      </a:accent3>
      <a:accent4>
        <a:srgbClr val="6AAC90"/>
      </a:accent4>
      <a:accent5>
        <a:srgbClr val="5F9C9D"/>
      </a:accent5>
      <a:accent6>
        <a:srgbClr val="9E5E9B"/>
      </a:accent6>
      <a:hlink>
        <a:srgbClr val="5F9C9D"/>
      </a:hlink>
      <a:folHlink>
        <a:srgbClr val="9E5E9B"/>
      </a:folHlink>
    </a:clrScheme>
    <a:fontScheme name="ION">
      <a:majorFont>
        <a:latin typeface="Century Gothic"/>
        <a:ea typeface=""/>
        <a:cs typeface=""/>
      </a:majorFont>
      <a:minorFont>
        <a:latin typeface="Century Gothic"/>
        <a:ea typeface=""/>
        <a:cs typeface=""/>
      </a:minorFont>
    </a:fontScheme>
    <a:fmtScheme name="Clarity">
      <a:fillStyleLst>
        <a:solidFill>
          <a:schemeClr val="phClr"/>
        </a:solidFill>
        <a:gradFill rotWithShape="1">
          <a:gsLst>
            <a:gs pos="0">
              <a:schemeClr val="phClr">
                <a:tint val="50000"/>
                <a:shade val="86000"/>
                <a:satMod val="140000"/>
              </a:schemeClr>
            </a:gs>
            <a:gs pos="45000">
              <a:schemeClr val="phClr">
                <a:tint val="48000"/>
                <a:satMod val="150000"/>
              </a:schemeClr>
            </a:gs>
            <a:gs pos="100000">
              <a:schemeClr val="phClr">
                <a:tint val="28000"/>
                <a:satMod val="160000"/>
              </a:schemeClr>
            </a:gs>
          </a:gsLst>
          <a:path path="circle">
            <a:fillToRect l="100000" t="100000" r="100000" b="100000"/>
          </a:path>
        </a:gradFill>
        <a:gradFill rotWithShape="1">
          <a:gsLst>
            <a:gs pos="0">
              <a:schemeClr val="phClr">
                <a:shade val="70000"/>
                <a:satMod val="150000"/>
              </a:schemeClr>
            </a:gs>
            <a:gs pos="34000">
              <a:schemeClr val="phClr">
                <a:shade val="70000"/>
                <a:satMod val="140000"/>
              </a:schemeClr>
            </a:gs>
            <a:gs pos="70000">
              <a:schemeClr val="phClr">
                <a:tint val="100000"/>
                <a:shade val="90000"/>
                <a:satMod val="140000"/>
              </a:schemeClr>
            </a:gs>
            <a:gs pos="100000">
              <a:schemeClr val="phClr">
                <a:tint val="100000"/>
                <a:shade val="100000"/>
                <a:satMod val="100000"/>
              </a:schemeClr>
            </a:gs>
          </a:gsLst>
          <a:path path="circle">
            <a:fillToRect l="100000" t="100000" r="100000" b="100000"/>
          </a:path>
        </a:gradFill>
      </a:fillStyleLst>
      <a:lnStyleLst>
        <a:ln w="9525" cap="flat" cmpd="sng" algn="ctr">
          <a:solidFill>
            <a:schemeClr val="phClr"/>
          </a:solidFill>
          <a:prstDash val="solid"/>
        </a:ln>
        <a:ln w="26425" cap="flat" cmpd="sng" algn="ctr">
          <a:solidFill>
            <a:schemeClr val="phClr"/>
          </a:solidFill>
          <a:prstDash val="solid"/>
        </a:ln>
        <a:ln w="44450" cap="flat" cmpd="sng" algn="ctr">
          <a:solidFill>
            <a:schemeClr val="phClr"/>
          </a:solidFill>
          <a:prstDash val="solid"/>
        </a:ln>
      </a:lnStyleLst>
      <a:effectStyleLst>
        <a:effectStyle>
          <a:effectLst/>
        </a:effectStyle>
        <a:effectStyle>
          <a:effectLst>
            <a:outerShdw blurRad="38100" dist="25400" dir="2700000" algn="br" rotWithShape="0">
              <a:srgbClr val="000000">
                <a:alpha val="60000"/>
              </a:srgbClr>
            </a:outerShdw>
          </a:effectLst>
        </a:effectStyle>
        <a:effectStyle>
          <a:effectLst>
            <a:outerShdw blurRad="38100" dist="25400" dir="2700000" algn="br" rotWithShape="0">
              <a:srgbClr val="000000">
                <a:alpha val="60000"/>
              </a:srgbClr>
            </a:outerShdw>
          </a:effectLst>
          <a:scene3d>
            <a:camera prst="orthographicFront">
              <a:rot lat="0" lon="0" rev="0"/>
            </a:camera>
            <a:lightRig rig="balanced" dir="t">
              <a:rot lat="0" lon="0" rev="5100000"/>
            </a:lightRig>
          </a:scene3d>
          <a:sp3d contourW="6350">
            <a:bevelT w="29210" h="12700"/>
            <a:contourClr>
              <a:schemeClr val="phClr">
                <a:shade val="30000"/>
                <a:satMod val="13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3" tint="0.79998168889431442"/>
    <pageSetUpPr autoPageBreaks="0" fitToPage="1"/>
  </sheetPr>
  <dimension ref="B1:L17"/>
  <sheetViews>
    <sheetView showGridLines="0" tabSelected="1" topLeftCell="A7" zoomScaleNormal="100" workbookViewId="0">
      <selection activeCell="G20" sqref="G20"/>
    </sheetView>
  </sheetViews>
  <sheetFormatPr defaultColWidth="9.875" defaultRowHeight="16.5" x14ac:dyDescent="0.3"/>
  <cols>
    <col min="1" max="1" width="2.625" customWidth="1"/>
    <col min="2" max="2" width="21.625" customWidth="1"/>
    <col min="3" max="9" width="18.375" customWidth="1"/>
    <col min="10" max="10" width="2.625" customWidth="1"/>
    <col min="11" max="11" width="23" bestFit="1" customWidth="1"/>
    <col min="12" max="12" width="12.25" customWidth="1"/>
  </cols>
  <sheetData>
    <row r="1" spans="2:12" ht="20.100000000000001" customHeight="1" thickBot="1" x14ac:dyDescent="0.35">
      <c r="B1" s="3">
        <f>CalendarYear</f>
        <v>2023</v>
      </c>
      <c r="K1" s="17" t="s">
        <v>1</v>
      </c>
      <c r="L1" s="17"/>
    </row>
    <row r="2" spans="2:12" ht="30" customHeight="1" thickTop="1" thickBot="1" x14ac:dyDescent="0.35">
      <c r="B2" s="3" t="str">
        <f>UPPER(TEXT(C5,"mmmm"))</f>
        <v>JANUARI</v>
      </c>
      <c r="C2" s="15" t="str">
        <f>UPPER(TEXT(WeekStart,"ddd"))</f>
        <v>MA</v>
      </c>
      <c r="D2" s="15" t="str">
        <f t="shared" ref="D2:I2" si="0">UPPER(TEXT(D3,"ddd"))</f>
        <v>DI</v>
      </c>
      <c r="E2" s="15" t="str">
        <f t="shared" si="0"/>
        <v>WO</v>
      </c>
      <c r="F2" s="15" t="str">
        <f t="shared" si="0"/>
        <v>DO</v>
      </c>
      <c r="G2" s="15" t="str">
        <f t="shared" si="0"/>
        <v>VR</v>
      </c>
      <c r="H2" s="15" t="str">
        <f t="shared" si="0"/>
        <v>ZA</v>
      </c>
      <c r="I2" s="15" t="str">
        <f t="shared" si="0"/>
        <v>ZO</v>
      </c>
      <c r="K2" s="2" t="s">
        <v>2</v>
      </c>
      <c r="L2" s="1">
        <v>2023</v>
      </c>
    </row>
    <row r="3" spans="2:12" ht="19.5" customHeight="1" thickTop="1" thickBot="1" x14ac:dyDescent="0.35">
      <c r="B3" s="6"/>
      <c r="C3" s="7">
        <f t="array" ref="C3:I3">DaysAndWeeks+DATE(CalendarYear,1,1)-WEEKDAY(DATE(CalendarYear,1,1),(WeekStart="Ma")+1)+1</f>
        <v>44921</v>
      </c>
      <c r="D3" s="7">
        <v>44922</v>
      </c>
      <c r="E3" s="7">
        <v>44923</v>
      </c>
      <c r="F3" s="7">
        <v>44924</v>
      </c>
      <c r="G3" s="7">
        <v>44925</v>
      </c>
      <c r="H3" s="8">
        <v>44926</v>
      </c>
      <c r="I3" s="8">
        <v>44927</v>
      </c>
      <c r="K3" s="2" t="s">
        <v>3</v>
      </c>
      <c r="L3" s="1" t="s">
        <v>4</v>
      </c>
    </row>
    <row r="4" spans="2:12" ht="75" customHeight="1" thickTop="1" thickBot="1" x14ac:dyDescent="0.35">
      <c r="C4" s="9"/>
      <c r="D4" s="9"/>
      <c r="E4" s="9"/>
      <c r="F4" s="9"/>
      <c r="G4" s="9"/>
      <c r="H4" s="10"/>
      <c r="I4" s="10"/>
    </row>
    <row r="5" spans="2:12" ht="19.5" customHeight="1" thickTop="1" thickBot="1" x14ac:dyDescent="0.35">
      <c r="C5" s="7">
        <f t="array" ref="C5:I5">DaysAndWeeks+DATE(CalendarYear,1,1)-WEEKDAY(DATE(CalendarYear,1,1),(WeekStart="Ma")+1)+8</f>
        <v>44928</v>
      </c>
      <c r="D5" s="7">
        <v>44929</v>
      </c>
      <c r="E5" s="7">
        <v>44930</v>
      </c>
      <c r="F5" s="7">
        <v>44931</v>
      </c>
      <c r="G5" s="7">
        <v>44932</v>
      </c>
      <c r="H5" s="8">
        <v>44933</v>
      </c>
      <c r="I5" s="8">
        <v>44934</v>
      </c>
    </row>
    <row r="6" spans="2:12" ht="75" customHeight="1" thickTop="1" thickBot="1" x14ac:dyDescent="0.35">
      <c r="C6" s="9"/>
      <c r="D6" s="9"/>
      <c r="E6" s="9"/>
      <c r="F6" s="9"/>
      <c r="G6" s="9"/>
      <c r="H6" s="10"/>
      <c r="I6" s="10"/>
    </row>
    <row r="7" spans="2:12" ht="19.5" customHeight="1" thickTop="1" thickBot="1" x14ac:dyDescent="0.35">
      <c r="C7" s="7">
        <f t="array" ref="C7:I7">DaysAndWeeks+DATE(CalendarYear,1,1)-WEEKDAY(DATE(CalendarYear,1,1),(WeekStart="Ma")+1)+15</f>
        <v>44935</v>
      </c>
      <c r="D7" s="7">
        <v>44936</v>
      </c>
      <c r="E7" s="7">
        <v>44937</v>
      </c>
      <c r="F7" s="7">
        <v>44938</v>
      </c>
      <c r="G7" s="7">
        <v>44939</v>
      </c>
      <c r="H7" s="8">
        <v>44940</v>
      </c>
      <c r="I7" s="8">
        <v>44941</v>
      </c>
    </row>
    <row r="8" spans="2:12" ht="75" customHeight="1" thickTop="1" thickBot="1" x14ac:dyDescent="0.35">
      <c r="C8" s="9"/>
      <c r="D8" s="9"/>
      <c r="E8" s="9"/>
      <c r="F8" s="9"/>
      <c r="G8" s="9"/>
      <c r="H8" s="10"/>
      <c r="I8" s="10"/>
    </row>
    <row r="9" spans="2:12" ht="19.5" customHeight="1" thickTop="1" thickBot="1" x14ac:dyDescent="0.35">
      <c r="C9" s="7">
        <f t="array" ref="C9:I9">DaysAndWeeks+DATE(CalendarYear,1,1)-WEEKDAY(DATE(CalendarYear,1,1),(WeekStart="Ma")+1)+22</f>
        <v>44942</v>
      </c>
      <c r="D9" s="7">
        <v>44943</v>
      </c>
      <c r="E9" s="7">
        <v>44944</v>
      </c>
      <c r="F9" s="7">
        <v>44945</v>
      </c>
      <c r="G9" s="7">
        <v>44946</v>
      </c>
      <c r="H9" s="8">
        <v>44947</v>
      </c>
      <c r="I9" s="8">
        <v>44948</v>
      </c>
    </row>
    <row r="10" spans="2:12" ht="75" customHeight="1" thickTop="1" thickBot="1" x14ac:dyDescent="0.35">
      <c r="C10" s="9"/>
      <c r="D10" s="9"/>
      <c r="E10" s="9" t="s">
        <v>7</v>
      </c>
      <c r="F10" s="9"/>
      <c r="G10" s="9"/>
      <c r="H10" s="10"/>
      <c r="I10" s="10"/>
    </row>
    <row r="11" spans="2:12" ht="19.5" customHeight="1" thickTop="1" thickBot="1" x14ac:dyDescent="0.35">
      <c r="C11" s="7">
        <f t="array" ref="C11:I11">DaysAndWeeks+DATE(CalendarYear,1,1)-WEEKDAY(DATE(CalendarYear,1,1),(WeekStart="Ma")+1)+29</f>
        <v>44949</v>
      </c>
      <c r="D11" s="7">
        <v>44950</v>
      </c>
      <c r="E11" s="7">
        <v>44951</v>
      </c>
      <c r="F11" s="7">
        <v>44952</v>
      </c>
      <c r="G11" s="7">
        <v>44953</v>
      </c>
      <c r="H11" s="8">
        <v>44954</v>
      </c>
      <c r="I11" s="8">
        <v>44955</v>
      </c>
    </row>
    <row r="12" spans="2:12" ht="75" customHeight="1" thickTop="1" thickBot="1" x14ac:dyDescent="0.35">
      <c r="C12" s="9"/>
      <c r="D12" s="9"/>
      <c r="E12" s="9"/>
      <c r="F12" s="9" t="s">
        <v>8</v>
      </c>
      <c r="G12" s="9"/>
      <c r="H12" s="10"/>
      <c r="I12" s="10"/>
    </row>
    <row r="13" spans="2:12" ht="19.5" customHeight="1" thickTop="1" thickBot="1" x14ac:dyDescent="0.35">
      <c r="C13" s="7">
        <f t="array" ref="C13:D13">DaysAndWeeks+DATE(CalendarYear,1,1)-WEEKDAY(DATE(CalendarYear,1,1),(WeekStart="Ma")+1)+36</f>
        <v>44956</v>
      </c>
      <c r="D13" s="7">
        <v>44957</v>
      </c>
      <c r="E13" s="18" t="s">
        <v>0</v>
      </c>
      <c r="F13" s="21" t="s">
        <v>6</v>
      </c>
      <c r="G13" s="19"/>
      <c r="H13" s="19"/>
      <c r="I13" s="19"/>
    </row>
    <row r="14" spans="2:12" ht="75" customHeight="1" thickTop="1" thickBot="1" x14ac:dyDescent="0.35">
      <c r="C14" s="9"/>
      <c r="D14" s="9"/>
      <c r="E14" s="18"/>
      <c r="F14" s="19"/>
      <c r="G14" s="19"/>
      <c r="H14" s="19"/>
      <c r="I14" s="19"/>
    </row>
    <row r="15" spans="2:12" ht="16.5" customHeight="1" thickTop="1" x14ac:dyDescent="0.3"/>
    <row r="16" spans="2:12" ht="16.5" customHeight="1" x14ac:dyDescent="0.3"/>
    <row r="17" ht="16.5" customHeight="1" x14ac:dyDescent="0.3"/>
  </sheetData>
  <mergeCells count="3">
    <mergeCell ref="K1:L1"/>
    <mergeCell ref="E13:E14"/>
    <mergeCell ref="F13:I14"/>
  </mergeCells>
  <conditionalFormatting sqref="C11:I11 C13:D13">
    <cfRule type="expression" dxfId="59" priority="5">
      <formula>AND(DAY(C11)&gt;=1,DAY(C11)&lt;=15)</formula>
    </cfRule>
  </conditionalFormatting>
  <conditionalFormatting sqref="C3:H3">
    <cfRule type="expression" dxfId="58" priority="4">
      <formula>DAY(C3)&gt;8</formula>
    </cfRule>
  </conditionalFormatting>
  <conditionalFormatting sqref="C3:C14">
    <cfRule type="expression" dxfId="57" priority="3">
      <formula>C$2="ZO"</formula>
    </cfRule>
  </conditionalFormatting>
  <conditionalFormatting sqref="H3:I4 H5:I12">
    <cfRule type="expression" dxfId="56" priority="2">
      <formula>H$2="ZA"</formula>
    </cfRule>
  </conditionalFormatting>
  <conditionalFormatting sqref="I3:I4 I5:I12">
    <cfRule type="expression" dxfId="55" priority="1">
      <formula>$I$2="ZO"</formula>
    </cfRule>
  </conditionalFormatting>
  <dataValidations count="13">
    <dataValidation allowBlank="1" showInputMessage="1" showErrorMessage="1" prompt="De maand van dit werkblad bevindt zich in deze cel. De kalender begint in de cel rechts en bevat datums uit de vorige, huidige en volgende maand. Voer de maandelijkse notities in cel F13 in" sqref="B2"/>
    <dataValidation allowBlank="1" showInputMessage="1" showErrorMessage="1" prompt="Het jaar in deze cel wordt automatisch bijgewerkt op basis van een jaar dat is ingevoerd in cel L2. De maand voor dit werkblad bevindt zich in de cel hieronder. Agenda-instellingen begint in cel K1" sqref="B1"/>
    <dataValidation allowBlank="1" showInputMessage="1" showErrorMessage="1" prompt="Voer in de cel rechts notities in" sqref="E13:E14"/>
    <dataValidation allowBlank="1" showInputMessage="1" showErrorMessage="1" prompt="Voer notities in deze cel in" sqref="F13:I14"/>
    <dataValidation allowBlank="1" showInputMessage="1" showErrorMessage="1" prompt="Weekdagen in deze rij worden automatisch bepaald op basis van het begin van de week dat in cel L3 is ingevoerd" sqref="C2"/>
    <dataValidation allowBlank="1" showInputMessage="1" showErrorMessage="1" prompt="Maak een kalender voor elk jaar in deze werkmap. Pas het jaar en de startdag van de week aan in cellen L2 en L3. Elke maand wordt automatisch bijgewerkt in afzonderlijke werkbladen" sqref="A1"/>
    <dataValidation allowBlank="1" showInputMessage="1" showErrorMessage="1" prompt="Selecteer de eerste dag van de week in de cel rechts" sqref="K3"/>
    <dataValidation allowBlank="1" showInputMessage="1" showErrorMessage="1" prompt="Voer in deze cel het jaar in" sqref="L2"/>
    <dataValidation allowBlank="1" showInputMessage="1" showErrorMessage="1" prompt="Voer in de cel rechts het jaar in" sqref="K2"/>
    <dataValidation allowBlank="1" showInputMessage="1" showErrorMessage="1" prompt="Geef de agenda-instellingen in de onderstaande cellen op. Deze cellen worden niet afgedrukt" sqref="K1"/>
    <dataValidation type="list" errorStyle="warning" allowBlank="1" showInputMessage="1" showErrorMessage="1" error="Selecteer een eerste dag van de week in de lijst. Selecteer ANNULEREN en druk op ALT+PIJL-OMLAAG en vervolgens op ENTER om een selectie te maken" prompt="Selecteer de eerste dag van de week in deze cel. Druk op ALT+PIJL-OMLAAG om de vervolgkeuzelijst te openen en vervolgens op ENTER om een selectie te maken" sqref="L3">
      <formula1>"ZO,MA"</formula1>
    </dataValidation>
    <dataValidation allowBlank="1" showInputMessage="1" showErrorMessage="1" prompt="De kalenderdag in deze rij en in de rijen 5, 7, 9, 11 en 13 worden automatisch bijgewerkt. Als deze cel het getal 1 niet bevat, dan is het een dag van de vorige maand. Voer maandelijkse notities in in cel F13" sqref="C3"/>
    <dataValidation allowBlank="1" showInputMessage="1" showErrorMessage="1" prompt="Voer dagelijkse notities op basis van de kalenderdag hierboven in de cellen in in deze rij en rij 6, 8, 10, 12 en 14, kolom C tot en met I" sqref="C4"/>
  </dataValidations>
  <printOptions horizontalCentered="1" verticalCentered="1"/>
  <pageMargins left="0.25" right="0.25" top="0.5" bottom="0.5" header="0.3" footer="0.3"/>
  <pageSetup paperSize="9" scale="84" orientation="landscape" r:id="rId1"/>
  <headerFooter differentFirst="1">
    <oddFooter>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tabColor theme="3"/>
    <pageSetUpPr autoPageBreaks="0" fitToPage="1"/>
  </sheetPr>
  <dimension ref="B1:I17"/>
  <sheetViews>
    <sheetView showGridLines="0" zoomScaleNormal="100" workbookViewId="0">
      <selection activeCell="E22" sqref="E22"/>
    </sheetView>
  </sheetViews>
  <sheetFormatPr defaultColWidth="9.875" defaultRowHeight="16.5" x14ac:dyDescent="0.3"/>
  <cols>
    <col min="1" max="1" width="2.625" customWidth="1"/>
    <col min="2" max="2" width="21.625" customWidth="1"/>
    <col min="3" max="9" width="18.375" customWidth="1"/>
    <col min="10" max="10" width="2.625" customWidth="1"/>
    <col min="11" max="11" width="8.75" customWidth="1"/>
  </cols>
  <sheetData>
    <row r="1" spans="2:9" ht="20.100000000000001" customHeight="1" thickBot="1" x14ac:dyDescent="0.35">
      <c r="B1" s="4">
        <f>CalendarYear</f>
        <v>2023</v>
      </c>
    </row>
    <row r="2" spans="2:9" ht="30" customHeight="1" thickTop="1" thickBot="1" x14ac:dyDescent="0.35">
      <c r="B2" s="5" t="str">
        <f>UPPER(TEXT(C5,"mmmm"))</f>
        <v>OKTOBER</v>
      </c>
      <c r="C2" s="16" t="str">
        <f>UPPER(TEXT(WeekStart,"ddd"))</f>
        <v>MA</v>
      </c>
      <c r="D2" s="16" t="str">
        <f t="shared" ref="D2:I2" si="0">UPPER(TEXT(D3,"ddd"))</f>
        <v>DI</v>
      </c>
      <c r="E2" s="16" t="str">
        <f t="shared" si="0"/>
        <v>WO</v>
      </c>
      <c r="F2" s="16" t="str">
        <f t="shared" si="0"/>
        <v>DO</v>
      </c>
      <c r="G2" s="16" t="str">
        <f t="shared" si="0"/>
        <v>VR</v>
      </c>
      <c r="H2" s="16" t="str">
        <f t="shared" si="0"/>
        <v>ZA</v>
      </c>
      <c r="I2" s="16" t="str">
        <f t="shared" si="0"/>
        <v>ZO</v>
      </c>
    </row>
    <row r="3" spans="2:9" ht="19.5" customHeight="1" thickTop="1" thickBot="1" x14ac:dyDescent="0.35">
      <c r="B3" s="6"/>
      <c r="C3" s="7">
        <f t="array" ref="C3:I3">DaysAndWeeks+DATE(CalendarYear,10,1)-WEEKDAY(DATE(CalendarYear,10,1),(WeekStart="Ma")+1)+1</f>
        <v>45194</v>
      </c>
      <c r="D3" s="7">
        <v>45195</v>
      </c>
      <c r="E3" s="7">
        <v>45196</v>
      </c>
      <c r="F3" s="7">
        <v>45197</v>
      </c>
      <c r="G3" s="7">
        <v>45198</v>
      </c>
      <c r="H3" s="8">
        <v>45199</v>
      </c>
      <c r="I3" s="8">
        <v>45200</v>
      </c>
    </row>
    <row r="4" spans="2:9" ht="75" customHeight="1" thickTop="1" thickBot="1" x14ac:dyDescent="0.35">
      <c r="C4" s="9"/>
      <c r="D4" s="9"/>
      <c r="E4" s="9"/>
      <c r="F4" s="9"/>
      <c r="G4" s="9"/>
      <c r="H4" s="10"/>
      <c r="I4" s="10"/>
    </row>
    <row r="5" spans="2:9" ht="19.5" customHeight="1" thickTop="1" thickBot="1" x14ac:dyDescent="0.35">
      <c r="C5" s="7">
        <f t="array" ref="C5:I5">DaysAndWeeks+DATE(CalendarYear,10,1)-WEEKDAY(DATE(CalendarYear,10,1),(WeekStart="Ma")+1)+8</f>
        <v>45201</v>
      </c>
      <c r="D5" s="7">
        <v>45202</v>
      </c>
      <c r="E5" s="7">
        <v>45203</v>
      </c>
      <c r="F5" s="7">
        <v>45204</v>
      </c>
      <c r="G5" s="7">
        <v>45205</v>
      </c>
      <c r="H5" s="8">
        <v>45206</v>
      </c>
      <c r="I5" s="8">
        <v>45207</v>
      </c>
    </row>
    <row r="6" spans="2:9" ht="75" customHeight="1" thickTop="1" thickBot="1" x14ac:dyDescent="0.35">
      <c r="C6" s="11"/>
      <c r="D6" s="11"/>
      <c r="E6" s="11"/>
      <c r="F6" s="11"/>
      <c r="G6" s="11"/>
      <c r="H6" s="10"/>
      <c r="I6" s="10"/>
    </row>
    <row r="7" spans="2:9" ht="19.5" customHeight="1" thickTop="1" thickBot="1" x14ac:dyDescent="0.35">
      <c r="C7" s="7">
        <f t="array" ref="C7:I7">DaysAndWeeks+DATE(CalendarYear,10,1)-WEEKDAY(DATE(CalendarYear,10,1),(WeekStart="Ma")+1)+15</f>
        <v>45208</v>
      </c>
      <c r="D7" s="7">
        <v>45209</v>
      </c>
      <c r="E7" s="7">
        <v>45210</v>
      </c>
      <c r="F7" s="7">
        <v>45211</v>
      </c>
      <c r="G7" s="7">
        <v>45212</v>
      </c>
      <c r="H7" s="8">
        <v>45213</v>
      </c>
      <c r="I7" s="8">
        <v>45214</v>
      </c>
    </row>
    <row r="8" spans="2:9" ht="75" customHeight="1" thickTop="1" thickBot="1" x14ac:dyDescent="0.35">
      <c r="C8" s="11"/>
      <c r="D8" s="11"/>
      <c r="E8" s="11"/>
      <c r="F8" s="11"/>
      <c r="G8" s="11"/>
      <c r="H8" s="10"/>
      <c r="I8" s="10"/>
    </row>
    <row r="9" spans="2:9" ht="19.5" customHeight="1" thickTop="1" thickBot="1" x14ac:dyDescent="0.35">
      <c r="C9" s="7">
        <f t="array" ref="C9:I9">DaysAndWeeks+DATE(CalendarYear,10,1)-WEEKDAY(DATE(CalendarYear,10,1),(WeekStart="Ma")+1)+22</f>
        <v>45215</v>
      </c>
      <c r="D9" s="7">
        <v>45216</v>
      </c>
      <c r="E9" s="7">
        <v>45217</v>
      </c>
      <c r="F9" s="7">
        <v>45218</v>
      </c>
      <c r="G9" s="7">
        <v>45219</v>
      </c>
      <c r="H9" s="8">
        <v>45220</v>
      </c>
      <c r="I9" s="8">
        <v>45221</v>
      </c>
    </row>
    <row r="10" spans="2:9" ht="75" customHeight="1" thickTop="1" thickBot="1" x14ac:dyDescent="0.35">
      <c r="C10" s="11"/>
      <c r="D10" s="11"/>
      <c r="E10" s="11"/>
      <c r="F10" s="11"/>
      <c r="G10" s="11"/>
      <c r="H10" s="10"/>
      <c r="I10" s="10"/>
    </row>
    <row r="11" spans="2:9" ht="19.5" customHeight="1" thickTop="1" thickBot="1" x14ac:dyDescent="0.35">
      <c r="C11" s="7">
        <f t="array" ref="C11:I11">DaysAndWeeks+DATE(CalendarYear,10,1)-WEEKDAY(DATE(CalendarYear,10,1),(WeekStart="Ma")+1)+29</f>
        <v>45222</v>
      </c>
      <c r="D11" s="7">
        <v>45223</v>
      </c>
      <c r="E11" s="7">
        <v>45224</v>
      </c>
      <c r="F11" s="7">
        <v>45225</v>
      </c>
      <c r="G11" s="7">
        <v>45226</v>
      </c>
      <c r="H11" s="8">
        <v>45227</v>
      </c>
      <c r="I11" s="8">
        <v>45228</v>
      </c>
    </row>
    <row r="12" spans="2:9" ht="75" customHeight="1" thickTop="1" thickBot="1" x14ac:dyDescent="0.35">
      <c r="C12" s="11"/>
      <c r="D12" s="11"/>
      <c r="E12" s="11"/>
      <c r="F12" s="11"/>
      <c r="G12" s="11"/>
      <c r="H12" s="10"/>
      <c r="I12" s="10"/>
    </row>
    <row r="13" spans="2:9" ht="19.5" customHeight="1" thickTop="1" thickBot="1" x14ac:dyDescent="0.35">
      <c r="C13" s="7">
        <f t="array" ref="C13:D13">DaysAndWeeks+DATE(CalendarYear,10,1)-WEEKDAY(DATE(CalendarYear,10,1),(WeekStart="Ma")+1)+36</f>
        <v>45229</v>
      </c>
      <c r="D13" s="7">
        <v>45230</v>
      </c>
      <c r="E13" s="18" t="s">
        <v>0</v>
      </c>
      <c r="F13" s="19"/>
      <c r="G13" s="19"/>
      <c r="H13" s="19"/>
      <c r="I13" s="19"/>
    </row>
    <row r="14" spans="2:9" ht="75" customHeight="1" thickTop="1" thickBot="1" x14ac:dyDescent="0.35">
      <c r="C14" s="11"/>
      <c r="D14" s="11"/>
      <c r="E14" s="18"/>
      <c r="F14" s="19"/>
      <c r="G14" s="19"/>
      <c r="H14" s="19"/>
      <c r="I14" s="19"/>
    </row>
    <row r="15" spans="2:9" ht="16.5" customHeight="1" thickTop="1" x14ac:dyDescent="0.3"/>
    <row r="16" spans="2:9" ht="16.5" customHeight="1" x14ac:dyDescent="0.3"/>
    <row r="17" ht="16.5" customHeight="1" x14ac:dyDescent="0.3"/>
  </sheetData>
  <mergeCells count="2">
    <mergeCell ref="E13:E14"/>
    <mergeCell ref="F13:I14"/>
  </mergeCells>
  <conditionalFormatting sqref="C11:I11 C13:D13">
    <cfRule type="expression" dxfId="14" priority="5">
      <formula>AND(DAY(C11)&gt;=1,DAY(C11)&lt;=15)</formula>
    </cfRule>
  </conditionalFormatting>
  <conditionalFormatting sqref="C3:H4">
    <cfRule type="expression" dxfId="13" priority="4">
      <formula>DAY(C3)&gt;8</formula>
    </cfRule>
  </conditionalFormatting>
  <conditionalFormatting sqref="C3:C14">
    <cfRule type="expression" dxfId="12" priority="3">
      <formula>C$2="ZO"</formula>
    </cfRule>
  </conditionalFormatting>
  <conditionalFormatting sqref="H3:I12">
    <cfRule type="expression" dxfId="11" priority="2">
      <formula>H$2="ZA"</formula>
    </cfRule>
  </conditionalFormatting>
  <conditionalFormatting sqref="I3:I12">
    <cfRule type="expression" dxfId="10" priority="1">
      <formula>$I$2="ZO"</formula>
    </cfRule>
  </conditionalFormatting>
  <dataValidations count="8">
    <dataValidation allowBlank="1" showInputMessage="1" showErrorMessage="1" prompt="De kalenderdag in deze rij en in de rijen 5, 7, 9, 11 en 13 worden automatisch bijgewerkt. Als deze cel het getal 1 niet bevat, dan is het een dag van de vorige maand. Voer maandelijkse notities in in cel F13" sqref="C3"/>
    <dataValidation allowBlank="1" showInputMessage="1" showErrorMessage="1" prompt="Maandkalender oktober" sqref="A1"/>
    <dataValidation allowBlank="1" showInputMessage="1" showErrorMessage="1" prompt="Deze rij bevat namen van de weekdagen voor deze agenda. Deze cel bevat de eerste dag van de week. Als u de eerste dag wilt wijzigen, selecteert u een nieuwe dag van de week in cel L3 in het werkblad Januari" sqref="C2"/>
    <dataValidation allowBlank="1" showInputMessage="1" showErrorMessage="1" prompt="Voer notities in deze cel in" sqref="F13:I14"/>
    <dataValidation allowBlank="1" showInputMessage="1" showErrorMessage="1" prompt="Voer in de cel rechts notities in" sqref="E13:E14"/>
    <dataValidation allowBlank="1" showInputMessage="1" showErrorMessage="1" prompt="Het jaar in deze cel wordt automatisch bijgewerkt op basis van een jaar dat is ingevoerd in het werkblad Januari. De maand voor dit werkblad bevindt zich in de cel hieronder" sqref="B1"/>
    <dataValidation allowBlank="1" showInputMessage="1" showErrorMessage="1" prompt="De maand van dit werkblad bevindt zich in deze cel. De kalender begint in de cel rechts en bevat datums uit de vorige, huidige en volgende maand. Voer de maandelijkse notities in cel F13 in" sqref="B2"/>
    <dataValidation allowBlank="1" showInputMessage="1" showErrorMessage="1" prompt="Voer dagelijkse notities op basis van de kalenderdag hierboven in de cellen in in deze rij en rij 6, 8, 10, 12 en 14, kolom C tot en met I" sqref="C4"/>
  </dataValidations>
  <printOptions horizontalCentered="1" verticalCentered="1"/>
  <pageMargins left="0.25" right="0.25" top="0.5" bottom="0.5" header="0.3" footer="0.3"/>
  <pageSetup paperSize="9" orientation="landscape" r:id="rId1"/>
  <headerFooter differentFirst="1">
    <oddFooter>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tabColor theme="3" tint="-0.249977111117893"/>
    <pageSetUpPr autoPageBreaks="0" fitToPage="1"/>
  </sheetPr>
  <dimension ref="B1:I17"/>
  <sheetViews>
    <sheetView showGridLines="0" zoomScaleNormal="100" workbookViewId="0">
      <selection activeCell="D19" sqref="D19"/>
    </sheetView>
  </sheetViews>
  <sheetFormatPr defaultColWidth="9.875" defaultRowHeight="16.5" x14ac:dyDescent="0.3"/>
  <cols>
    <col min="1" max="1" width="2.625" customWidth="1"/>
    <col min="2" max="2" width="21.625" customWidth="1"/>
    <col min="3" max="9" width="18.375" customWidth="1"/>
    <col min="10" max="10" width="2.625" customWidth="1"/>
    <col min="11" max="11" width="8.75" customWidth="1"/>
  </cols>
  <sheetData>
    <row r="1" spans="2:9" ht="20.100000000000001" customHeight="1" thickBot="1" x14ac:dyDescent="0.35">
      <c r="B1" s="4">
        <f>CalendarYear</f>
        <v>2023</v>
      </c>
    </row>
    <row r="2" spans="2:9" ht="30" customHeight="1" thickTop="1" thickBot="1" x14ac:dyDescent="0.35">
      <c r="B2" s="5" t="str">
        <f>UPPER(TEXT(C5,"mmmm"))</f>
        <v>NOVEMBER</v>
      </c>
      <c r="C2" s="16" t="str">
        <f>UPPER(TEXT(WeekStart,"ddd"))</f>
        <v>MA</v>
      </c>
      <c r="D2" s="16" t="str">
        <f t="shared" ref="D2:I2" si="0">UPPER(TEXT(D3,"ddd"))</f>
        <v>DI</v>
      </c>
      <c r="E2" s="16" t="str">
        <f t="shared" si="0"/>
        <v>WO</v>
      </c>
      <c r="F2" s="16" t="str">
        <f t="shared" si="0"/>
        <v>DO</v>
      </c>
      <c r="G2" s="16" t="str">
        <f t="shared" si="0"/>
        <v>VR</v>
      </c>
      <c r="H2" s="16" t="str">
        <f t="shared" si="0"/>
        <v>ZA</v>
      </c>
      <c r="I2" s="16" t="str">
        <f t="shared" si="0"/>
        <v>ZO</v>
      </c>
    </row>
    <row r="3" spans="2:9" ht="19.5" customHeight="1" thickTop="1" thickBot="1" x14ac:dyDescent="0.35">
      <c r="B3" s="6"/>
      <c r="C3" s="7">
        <f t="array" ref="C3:I3">DaysAndWeeks+DATE(CalendarYear,11,1)-WEEKDAY(DATE(CalendarYear,11,1),(WeekStart="Ma")+1)+1</f>
        <v>45229</v>
      </c>
      <c r="D3" s="7">
        <v>45230</v>
      </c>
      <c r="E3" s="7">
        <v>45231</v>
      </c>
      <c r="F3" s="7">
        <v>45232</v>
      </c>
      <c r="G3" s="7">
        <v>45233</v>
      </c>
      <c r="H3" s="8">
        <v>45234</v>
      </c>
      <c r="I3" s="8">
        <v>45235</v>
      </c>
    </row>
    <row r="4" spans="2:9" ht="75" customHeight="1" thickTop="1" thickBot="1" x14ac:dyDescent="0.35">
      <c r="C4" s="9"/>
      <c r="D4" s="9"/>
      <c r="E4" s="9"/>
      <c r="F4" s="9"/>
      <c r="G4" s="9"/>
      <c r="H4" s="10"/>
      <c r="I4" s="10"/>
    </row>
    <row r="5" spans="2:9" ht="19.5" customHeight="1" thickTop="1" thickBot="1" x14ac:dyDescent="0.35">
      <c r="C5" s="7">
        <f t="array" ref="C5:I5">DaysAndWeeks+DATE(CalendarYear,11,1)-WEEKDAY(DATE(CalendarYear,11,1),(WeekStart="Ma")+1)+8</f>
        <v>45236</v>
      </c>
      <c r="D5" s="7">
        <v>45237</v>
      </c>
      <c r="E5" s="7">
        <v>45238</v>
      </c>
      <c r="F5" s="7">
        <v>45239</v>
      </c>
      <c r="G5" s="7">
        <v>45240</v>
      </c>
      <c r="H5" s="8">
        <v>45241</v>
      </c>
      <c r="I5" s="8">
        <v>45242</v>
      </c>
    </row>
    <row r="6" spans="2:9" ht="75" customHeight="1" thickTop="1" thickBot="1" x14ac:dyDescent="0.35">
      <c r="C6" s="11"/>
      <c r="D6" s="11"/>
      <c r="E6" s="11"/>
      <c r="F6" s="11"/>
      <c r="G6" s="11"/>
      <c r="H6" s="10"/>
      <c r="I6" s="10"/>
    </row>
    <row r="7" spans="2:9" ht="19.5" customHeight="1" thickTop="1" thickBot="1" x14ac:dyDescent="0.35">
      <c r="C7" s="7">
        <f t="array" ref="C7:I7">DaysAndWeeks+DATE(CalendarYear,11,1)-WEEKDAY(DATE(CalendarYear,11,1),(WeekStart="Ma")+1)+15</f>
        <v>45243</v>
      </c>
      <c r="D7" s="7">
        <v>45244</v>
      </c>
      <c r="E7" s="7">
        <v>45245</v>
      </c>
      <c r="F7" s="7">
        <v>45246</v>
      </c>
      <c r="G7" s="7">
        <v>45247</v>
      </c>
      <c r="H7" s="8">
        <v>45248</v>
      </c>
      <c r="I7" s="8">
        <v>45249</v>
      </c>
    </row>
    <row r="8" spans="2:9" ht="75" customHeight="1" thickTop="1" thickBot="1" x14ac:dyDescent="0.35">
      <c r="C8" s="11"/>
      <c r="D8" s="11"/>
      <c r="E8" s="11"/>
      <c r="F8" s="11"/>
      <c r="G8" s="11"/>
      <c r="H8" s="10"/>
      <c r="I8" s="10"/>
    </row>
    <row r="9" spans="2:9" ht="19.5" customHeight="1" thickTop="1" thickBot="1" x14ac:dyDescent="0.35">
      <c r="C9" s="7">
        <f t="array" ref="C9:I9">DaysAndWeeks+DATE(CalendarYear,11,1)-WEEKDAY(DATE(CalendarYear,11,1),(WeekStart="Ma")+1)+22</f>
        <v>45250</v>
      </c>
      <c r="D9" s="7">
        <v>45251</v>
      </c>
      <c r="E9" s="7">
        <v>45252</v>
      </c>
      <c r="F9" s="7">
        <v>45253</v>
      </c>
      <c r="G9" s="7">
        <v>45254</v>
      </c>
      <c r="H9" s="8">
        <v>45255</v>
      </c>
      <c r="I9" s="8">
        <v>45256</v>
      </c>
    </row>
    <row r="10" spans="2:9" ht="75" customHeight="1" thickTop="1" thickBot="1" x14ac:dyDescent="0.35">
      <c r="C10" s="11"/>
      <c r="D10" s="11"/>
      <c r="E10" s="11"/>
      <c r="F10" s="11"/>
      <c r="G10" s="11"/>
      <c r="H10" s="10"/>
      <c r="I10" s="10"/>
    </row>
    <row r="11" spans="2:9" ht="19.5" customHeight="1" thickTop="1" thickBot="1" x14ac:dyDescent="0.35">
      <c r="C11" s="7">
        <f t="array" ref="C11:I11">DaysAndWeeks+DATE(CalendarYear,11,1)-WEEKDAY(DATE(CalendarYear,11,1),(WeekStart="Ma")+1)+29</f>
        <v>45257</v>
      </c>
      <c r="D11" s="7">
        <v>45258</v>
      </c>
      <c r="E11" s="7">
        <v>45259</v>
      </c>
      <c r="F11" s="7">
        <v>45260</v>
      </c>
      <c r="G11" s="7">
        <v>45261</v>
      </c>
      <c r="H11" s="8">
        <v>45262</v>
      </c>
      <c r="I11" s="8">
        <v>45263</v>
      </c>
    </row>
    <row r="12" spans="2:9" ht="75" customHeight="1" thickTop="1" thickBot="1" x14ac:dyDescent="0.35">
      <c r="C12" s="11"/>
      <c r="D12" s="11"/>
      <c r="E12" s="11"/>
      <c r="F12" s="11"/>
      <c r="G12" s="11"/>
      <c r="H12" s="10"/>
      <c r="I12" s="10"/>
    </row>
    <row r="13" spans="2:9" ht="19.5" customHeight="1" thickTop="1" thickBot="1" x14ac:dyDescent="0.35">
      <c r="C13" s="7">
        <f t="array" ref="C13:D13">DaysAndWeeks+DATE(CalendarYear,11,1)-WEEKDAY(DATE(CalendarYear,11,1),(WeekStart="Ma")+1)+36</f>
        <v>45264</v>
      </c>
      <c r="D13" s="7">
        <v>45265</v>
      </c>
      <c r="E13" s="18" t="s">
        <v>0</v>
      </c>
      <c r="F13" s="19"/>
      <c r="G13" s="19"/>
      <c r="H13" s="19"/>
      <c r="I13" s="19"/>
    </row>
    <row r="14" spans="2:9" ht="75" customHeight="1" thickTop="1" thickBot="1" x14ac:dyDescent="0.35">
      <c r="C14" s="11"/>
      <c r="D14" s="11"/>
      <c r="E14" s="18"/>
      <c r="F14" s="19"/>
      <c r="G14" s="19"/>
      <c r="H14" s="19"/>
      <c r="I14" s="19"/>
    </row>
    <row r="15" spans="2:9" ht="16.5" customHeight="1" thickTop="1" x14ac:dyDescent="0.3"/>
    <row r="16" spans="2:9" ht="16.5" customHeight="1" x14ac:dyDescent="0.3"/>
    <row r="17" ht="16.5" customHeight="1" x14ac:dyDescent="0.3"/>
  </sheetData>
  <mergeCells count="2">
    <mergeCell ref="E13:E14"/>
    <mergeCell ref="F13:I14"/>
  </mergeCells>
  <conditionalFormatting sqref="C11:I11 C13:D13">
    <cfRule type="expression" dxfId="9" priority="5">
      <formula>AND(DAY(C11)&gt;=1,DAY(C11)&lt;=15)</formula>
    </cfRule>
  </conditionalFormatting>
  <conditionalFormatting sqref="C3:H4">
    <cfRule type="expression" dxfId="8" priority="4">
      <formula>DAY(C3)&gt;8</formula>
    </cfRule>
  </conditionalFormatting>
  <conditionalFormatting sqref="C3:C14">
    <cfRule type="expression" dxfId="7" priority="3">
      <formula>C$2="ZO"</formula>
    </cfRule>
  </conditionalFormatting>
  <conditionalFormatting sqref="H3:I12">
    <cfRule type="expression" dxfId="6" priority="2">
      <formula>H$2="ZA"</formula>
    </cfRule>
  </conditionalFormatting>
  <conditionalFormatting sqref="I3:I12">
    <cfRule type="expression" dxfId="5" priority="1">
      <formula>$I$2="ZO"</formula>
    </cfRule>
  </conditionalFormatting>
  <dataValidations count="8">
    <dataValidation allowBlank="1" showInputMessage="1" showErrorMessage="1" prompt="De kalenderdag in deze rij en in de rijen 5, 7, 9, 11 en 13 worden automatisch bijgewerkt. Als deze cel het getal 1 niet bevat, dan is het een dag van de vorige maand. Voer maandelijkse notities in in cel F13" sqref="C3"/>
    <dataValidation allowBlank="1" showInputMessage="1" showErrorMessage="1" prompt="Voer dagelijkse notities op basis van de kalenderdag hierboven in de cellen in in deze rij en rij 6, 8, 10, 12 en 14, kolom C tot en met I" sqref="C4"/>
    <dataValidation allowBlank="1" showInputMessage="1" showErrorMessage="1" prompt="De maand van dit werkblad bevindt zich in deze cel. De kalender begint in de cel rechts en bevat datums uit de vorige, huidige en volgende maand. Voer de maandelijkse notities in cel F13 in" sqref="B2"/>
    <dataValidation allowBlank="1" showInputMessage="1" showErrorMessage="1" prompt="Het jaar in deze cel wordt automatisch bijgewerkt op basis van een jaar dat is ingevoerd in het werkblad Januari. De maand voor dit werkblad bevindt zich in de cel hieronder" sqref="B1"/>
    <dataValidation allowBlank="1" showInputMessage="1" showErrorMessage="1" prompt="Voer in de cel rechts notities in" sqref="E13:E14"/>
    <dataValidation allowBlank="1" showInputMessage="1" showErrorMessage="1" prompt="Voer notities in deze cel in" sqref="F13:I14"/>
    <dataValidation allowBlank="1" showInputMessage="1" showErrorMessage="1" prompt="Deze rij bevat namen van de weekdagen voor deze agenda. Deze cel bevat de eerste dag van de week. Als u de eerste dag wilt wijzigen, selecteert u een nieuwe dag van de week in cel L3 in het werkblad Januari" sqref="C2"/>
    <dataValidation allowBlank="1" showInputMessage="1" showErrorMessage="1" prompt="Maandkalender november" sqref="A1"/>
  </dataValidations>
  <printOptions horizontalCentered="1" verticalCentered="1"/>
  <pageMargins left="0.25" right="0.25" top="0.5" bottom="0.5" header="0.3" footer="0.3"/>
  <pageSetup paperSize="9" scale="86" orientation="landscape" r:id="rId1"/>
  <headerFooter differentFirst="1">
    <oddFooter>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2">
    <tabColor theme="3" tint="-0.499984740745262"/>
    <pageSetUpPr autoPageBreaks="0" fitToPage="1"/>
  </sheetPr>
  <dimension ref="B1:I17"/>
  <sheetViews>
    <sheetView showGridLines="0" zoomScaleNormal="100" workbookViewId="0">
      <selection activeCell="E22" sqref="E22"/>
    </sheetView>
  </sheetViews>
  <sheetFormatPr defaultColWidth="9.875" defaultRowHeight="16.5" x14ac:dyDescent="0.3"/>
  <cols>
    <col min="1" max="1" width="2.625" customWidth="1"/>
    <col min="2" max="2" width="21.625" customWidth="1"/>
    <col min="3" max="9" width="18.375" customWidth="1"/>
    <col min="10" max="10" width="2.625" customWidth="1"/>
    <col min="11" max="11" width="8.75" customWidth="1"/>
  </cols>
  <sheetData>
    <row r="1" spans="2:9" ht="20.100000000000001" customHeight="1" thickBot="1" x14ac:dyDescent="0.35">
      <c r="B1" s="4">
        <f>CalendarYear</f>
        <v>2023</v>
      </c>
    </row>
    <row r="2" spans="2:9" ht="30" customHeight="1" thickTop="1" thickBot="1" x14ac:dyDescent="0.35">
      <c r="B2" s="5" t="str">
        <f>UPPER(TEXT(C5,"mmmm"))</f>
        <v>DECEMBER</v>
      </c>
      <c r="C2" s="16" t="str">
        <f>UPPER(TEXT(WeekStart,"ddd"))</f>
        <v>MA</v>
      </c>
      <c r="D2" s="16" t="str">
        <f t="shared" ref="D2:I2" si="0">UPPER(TEXT(D3,"ddd"))</f>
        <v>DI</v>
      </c>
      <c r="E2" s="16" t="str">
        <f t="shared" si="0"/>
        <v>WO</v>
      </c>
      <c r="F2" s="16" t="str">
        <f t="shared" si="0"/>
        <v>DO</v>
      </c>
      <c r="G2" s="16" t="str">
        <f t="shared" si="0"/>
        <v>VR</v>
      </c>
      <c r="H2" s="16" t="str">
        <f t="shared" si="0"/>
        <v>ZA</v>
      </c>
      <c r="I2" s="16" t="str">
        <f t="shared" si="0"/>
        <v>ZO</v>
      </c>
    </row>
    <row r="3" spans="2:9" ht="19.5" customHeight="1" thickTop="1" thickBot="1" x14ac:dyDescent="0.35">
      <c r="B3" s="6"/>
      <c r="C3" s="7">
        <f t="array" ref="C3:I3">DaysAndWeeks+DATE(CalendarYear,12,1)-WEEKDAY(DATE(CalendarYear,12,1),(WeekStart="Ma")+1)+1</f>
        <v>45257</v>
      </c>
      <c r="D3" s="7">
        <v>45258</v>
      </c>
      <c r="E3" s="7">
        <v>45259</v>
      </c>
      <c r="F3" s="7">
        <v>45260</v>
      </c>
      <c r="G3" s="7">
        <v>45261</v>
      </c>
      <c r="H3" s="8">
        <v>45262</v>
      </c>
      <c r="I3" s="8">
        <v>45263</v>
      </c>
    </row>
    <row r="4" spans="2:9" ht="75" customHeight="1" thickTop="1" thickBot="1" x14ac:dyDescent="0.35">
      <c r="C4" s="9"/>
      <c r="D4" s="9"/>
      <c r="E4" s="9"/>
      <c r="F4" s="9"/>
      <c r="G4" s="9"/>
      <c r="H4" s="10"/>
      <c r="I4" s="10"/>
    </row>
    <row r="5" spans="2:9" ht="19.5" customHeight="1" thickTop="1" thickBot="1" x14ac:dyDescent="0.35">
      <c r="C5" s="7">
        <f t="array" ref="C5:I5">DaysAndWeeks+DATE(CalendarYear,12,1)-WEEKDAY(DATE(CalendarYear,12,1),(WeekStart="Ma")+1)+8</f>
        <v>45264</v>
      </c>
      <c r="D5" s="7">
        <v>45265</v>
      </c>
      <c r="E5" s="7">
        <v>45266</v>
      </c>
      <c r="F5" s="7">
        <v>45267</v>
      </c>
      <c r="G5" s="7">
        <v>45268</v>
      </c>
      <c r="H5" s="8">
        <v>45269</v>
      </c>
      <c r="I5" s="8">
        <v>45270</v>
      </c>
    </row>
    <row r="6" spans="2:9" ht="75" customHeight="1" thickTop="1" thickBot="1" x14ac:dyDescent="0.35">
      <c r="C6" s="11"/>
      <c r="D6" s="11"/>
      <c r="E6" s="11"/>
      <c r="F6" s="11"/>
      <c r="G6" s="11"/>
      <c r="H6" s="10"/>
      <c r="I6" s="10"/>
    </row>
    <row r="7" spans="2:9" ht="19.5" customHeight="1" thickTop="1" thickBot="1" x14ac:dyDescent="0.35">
      <c r="C7" s="7">
        <f t="array" ref="C7:I7">DaysAndWeeks+DATE(CalendarYear,12,1)-WEEKDAY(DATE(CalendarYear,12,1),(WeekStart="Ma")+1)+15</f>
        <v>45271</v>
      </c>
      <c r="D7" s="7">
        <v>45272</v>
      </c>
      <c r="E7" s="7">
        <v>45273</v>
      </c>
      <c r="F7" s="7">
        <v>45274</v>
      </c>
      <c r="G7" s="7">
        <v>45275</v>
      </c>
      <c r="H7" s="8">
        <v>45276</v>
      </c>
      <c r="I7" s="8">
        <v>45277</v>
      </c>
    </row>
    <row r="8" spans="2:9" ht="75" customHeight="1" thickTop="1" thickBot="1" x14ac:dyDescent="0.35">
      <c r="C8" s="11"/>
      <c r="D8" s="11"/>
      <c r="E8" s="11"/>
      <c r="F8" s="11"/>
      <c r="G8" s="11"/>
      <c r="H8" s="10"/>
      <c r="I8" s="10"/>
    </row>
    <row r="9" spans="2:9" ht="19.5" customHeight="1" thickTop="1" thickBot="1" x14ac:dyDescent="0.35">
      <c r="C9" s="7">
        <f t="array" ref="C9:I9">DaysAndWeeks+DATE(CalendarYear,12,1)-WEEKDAY(DATE(CalendarYear,12,1),(WeekStart="Ma")+1)+22</f>
        <v>45278</v>
      </c>
      <c r="D9" s="7">
        <v>45279</v>
      </c>
      <c r="E9" s="7">
        <v>45280</v>
      </c>
      <c r="F9" s="7">
        <v>45281</v>
      </c>
      <c r="G9" s="7">
        <v>45282</v>
      </c>
      <c r="H9" s="8">
        <v>45283</v>
      </c>
      <c r="I9" s="8">
        <v>45284</v>
      </c>
    </row>
    <row r="10" spans="2:9" ht="75" customHeight="1" thickTop="1" thickBot="1" x14ac:dyDescent="0.35">
      <c r="C10" s="11"/>
      <c r="D10" s="11"/>
      <c r="E10" s="11"/>
      <c r="F10" s="11"/>
      <c r="G10" s="11"/>
      <c r="H10" s="10"/>
      <c r="I10" s="10"/>
    </row>
    <row r="11" spans="2:9" ht="19.5" customHeight="1" thickTop="1" thickBot="1" x14ac:dyDescent="0.35">
      <c r="C11" s="7">
        <f t="array" ref="C11:I11">DaysAndWeeks+DATE(CalendarYear,12,1)-WEEKDAY(DATE(CalendarYear,12,1),(WeekStart="Ma")+1)+29</f>
        <v>45285</v>
      </c>
      <c r="D11" s="7">
        <v>45286</v>
      </c>
      <c r="E11" s="7">
        <v>45287</v>
      </c>
      <c r="F11" s="7">
        <v>45288</v>
      </c>
      <c r="G11" s="7">
        <v>45289</v>
      </c>
      <c r="H11" s="8">
        <v>45290</v>
      </c>
      <c r="I11" s="8">
        <v>45291</v>
      </c>
    </row>
    <row r="12" spans="2:9" ht="75" customHeight="1" thickTop="1" thickBot="1" x14ac:dyDescent="0.35">
      <c r="C12" s="11"/>
      <c r="D12" s="11"/>
      <c r="E12" s="11"/>
      <c r="F12" s="11"/>
      <c r="G12" s="11"/>
      <c r="H12" s="10"/>
      <c r="I12" s="10"/>
    </row>
    <row r="13" spans="2:9" ht="19.5" customHeight="1" thickTop="1" thickBot="1" x14ac:dyDescent="0.35">
      <c r="C13" s="7">
        <f t="array" ref="C13:D13">DaysAndWeeks+DATE(CalendarYear,12,1)-WEEKDAY(DATE(CalendarYear,12,1),(WeekStart="Ma")+1)+36</f>
        <v>45292</v>
      </c>
      <c r="D13" s="7">
        <v>45293</v>
      </c>
      <c r="E13" s="18" t="s">
        <v>0</v>
      </c>
      <c r="F13" s="19"/>
      <c r="G13" s="19"/>
      <c r="H13" s="19"/>
      <c r="I13" s="19"/>
    </row>
    <row r="14" spans="2:9" ht="75" customHeight="1" thickTop="1" thickBot="1" x14ac:dyDescent="0.35">
      <c r="C14" s="11"/>
      <c r="D14" s="11"/>
      <c r="E14" s="18"/>
      <c r="F14" s="19"/>
      <c r="G14" s="19"/>
      <c r="H14" s="19"/>
      <c r="I14" s="19"/>
    </row>
    <row r="15" spans="2:9" ht="16.5" customHeight="1" thickTop="1" x14ac:dyDescent="0.3"/>
    <row r="16" spans="2:9" ht="16.5" customHeight="1" x14ac:dyDescent="0.3"/>
    <row r="17" ht="16.5" customHeight="1" x14ac:dyDescent="0.3"/>
  </sheetData>
  <mergeCells count="2">
    <mergeCell ref="E13:E14"/>
    <mergeCell ref="F13:I14"/>
  </mergeCells>
  <conditionalFormatting sqref="C11:I11 C13:D13">
    <cfRule type="expression" dxfId="4" priority="5">
      <formula>AND(DAY(C11)&gt;=1,DAY(C11)&lt;=15)</formula>
    </cfRule>
  </conditionalFormatting>
  <conditionalFormatting sqref="C3:H4">
    <cfRule type="expression" dxfId="3" priority="4">
      <formula>DAY(C3)&gt;8</formula>
    </cfRule>
  </conditionalFormatting>
  <conditionalFormatting sqref="C3:C14">
    <cfRule type="expression" dxfId="2" priority="3">
      <formula>C$2="ZO"</formula>
    </cfRule>
  </conditionalFormatting>
  <conditionalFormatting sqref="H3:I12">
    <cfRule type="expression" dxfId="1" priority="2">
      <formula>H$2="ZA"</formula>
    </cfRule>
  </conditionalFormatting>
  <conditionalFormatting sqref="I3:I12">
    <cfRule type="expression" dxfId="0" priority="1">
      <formula>$I$2="ZO"</formula>
    </cfRule>
  </conditionalFormatting>
  <dataValidations count="8">
    <dataValidation allowBlank="1" showInputMessage="1" showErrorMessage="1" prompt="De kalenderdag in deze rij en in de rijen 5, 7, 9, 11 en 13 worden automatisch bijgewerkt. Als deze cel het getal 1 niet bevat, dan is het een dag van de vorige maand. Voer maandelijkse notities in in cel F13" sqref="C3"/>
    <dataValidation allowBlank="1" showInputMessage="1" showErrorMessage="1" prompt="Maandkalender december" sqref="A1"/>
    <dataValidation allowBlank="1" showInputMessage="1" showErrorMessage="1" prompt="Deze rij bevat namen van de weekdagen voor deze agenda. Deze cel bevat de eerste dag van de week. Als u de eerste dag wilt wijzigen, selecteert u een nieuwe dag van de week in cel L3 in het werkblad Januari" sqref="C2"/>
    <dataValidation allowBlank="1" showInputMessage="1" showErrorMessage="1" prompt="Voer notities in deze cel in" sqref="F13:I14"/>
    <dataValidation allowBlank="1" showInputMessage="1" showErrorMessage="1" prompt="Voer in de cel rechts notities in" sqref="E13:E14"/>
    <dataValidation allowBlank="1" showInputMessage="1" showErrorMessage="1" prompt="Het jaar in deze cel wordt automatisch bijgewerkt op basis van een jaar dat is ingevoerd in het werkblad Januari. De maand voor dit werkblad bevindt zich in de cel hieronder" sqref="B1"/>
    <dataValidation allowBlank="1" showInputMessage="1" showErrorMessage="1" prompt="De maand van dit werkblad bevindt zich in deze cel. De kalender begint in de cel rechts en bevat datums uit de vorige, huidige en volgende maand. Voer de maandelijkse notities in cel F13 in" sqref="B2"/>
    <dataValidation allowBlank="1" showInputMessage="1" showErrorMessage="1" prompt="Voer dagelijkse notities op basis van de kalenderdag hierboven in de cellen in in deze rij en rij 6, 8, 10, 12 en 14, kolom C tot en met I" sqref="C4"/>
  </dataValidations>
  <printOptions horizontalCentered="1" verticalCentered="1"/>
  <pageMargins left="0.25" right="0.25" top="0.5" bottom="0.5" header="0.3" footer="0.3"/>
  <pageSetup paperSize="9" scale="86" orientation="landscape" r:id="rId1"/>
  <headerFooter differentFirst="1">
    <oddFoote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3" tint="0.59999389629810485"/>
    <pageSetUpPr autoPageBreaks="0" fitToPage="1"/>
  </sheetPr>
  <dimension ref="B1:I17"/>
  <sheetViews>
    <sheetView showGridLines="0" topLeftCell="A10" zoomScaleNormal="100" workbookViewId="0">
      <selection activeCell="G20" sqref="G20"/>
    </sheetView>
  </sheetViews>
  <sheetFormatPr defaultColWidth="9.875" defaultRowHeight="16.5" x14ac:dyDescent="0.3"/>
  <cols>
    <col min="1" max="1" width="2.625" customWidth="1"/>
    <col min="2" max="2" width="21.625" customWidth="1"/>
    <col min="3" max="9" width="18.375" customWidth="1"/>
    <col min="10" max="10" width="2.625" customWidth="1"/>
    <col min="11" max="11" width="8.75" customWidth="1"/>
  </cols>
  <sheetData>
    <row r="1" spans="2:9" ht="20.100000000000001" customHeight="1" thickBot="1" x14ac:dyDescent="0.35">
      <c r="B1" s="4">
        <f>CalendarYear</f>
        <v>2023</v>
      </c>
    </row>
    <row r="2" spans="2:9" ht="30" customHeight="1" thickTop="1" thickBot="1" x14ac:dyDescent="0.35">
      <c r="B2" s="5" t="str">
        <f>UPPER(TEXT(C5,"mmmm"))</f>
        <v>FEBRUARI</v>
      </c>
      <c r="C2" s="16" t="str">
        <f>UPPER(TEXT(WeekStart,"ddd"))</f>
        <v>MA</v>
      </c>
      <c r="D2" s="16" t="str">
        <f t="shared" ref="D2:I2" si="0">UPPER(TEXT(D3,"ddd"))</f>
        <v>DI</v>
      </c>
      <c r="E2" s="16" t="str">
        <f t="shared" si="0"/>
        <v>WO</v>
      </c>
      <c r="F2" s="16" t="str">
        <f t="shared" si="0"/>
        <v>DO</v>
      </c>
      <c r="G2" s="16" t="str">
        <f t="shared" si="0"/>
        <v>VR</v>
      </c>
      <c r="H2" s="16" t="str">
        <f t="shared" si="0"/>
        <v>ZA</v>
      </c>
      <c r="I2" s="16" t="str">
        <f t="shared" si="0"/>
        <v>ZO</v>
      </c>
    </row>
    <row r="3" spans="2:9" ht="19.5" customHeight="1" thickTop="1" thickBot="1" x14ac:dyDescent="0.35">
      <c r="B3" s="6"/>
      <c r="C3" s="7">
        <f t="array" ref="C3:I3">DaysAndWeeks+DATE(CalendarYear,2,1)-WEEKDAY(DATE(CalendarYear,2,1),(WeekStart="Ma")+1)+1</f>
        <v>44956</v>
      </c>
      <c r="D3" s="14">
        <v>44957</v>
      </c>
      <c r="E3" s="7">
        <v>44958</v>
      </c>
      <c r="F3" s="7">
        <v>44959</v>
      </c>
      <c r="G3" s="7">
        <v>44960</v>
      </c>
      <c r="H3" s="8">
        <v>44961</v>
      </c>
      <c r="I3" s="8">
        <v>44962</v>
      </c>
    </row>
    <row r="4" spans="2:9" ht="75" customHeight="1" thickTop="1" thickBot="1" x14ac:dyDescent="0.35">
      <c r="C4" s="9"/>
      <c r="D4" s="9"/>
      <c r="E4" s="9"/>
      <c r="F4" s="9"/>
      <c r="G4" s="9"/>
      <c r="H4" s="10"/>
      <c r="I4" s="10"/>
    </row>
    <row r="5" spans="2:9" ht="19.5" customHeight="1" thickTop="1" thickBot="1" x14ac:dyDescent="0.35">
      <c r="C5" s="7">
        <f t="array" ref="C5:I5">DaysAndWeeks+DATE(CalendarYear,2,1)-WEEKDAY(DATE(CalendarYear,2,1),(WeekStart="Ma")+1)+8</f>
        <v>44963</v>
      </c>
      <c r="D5" s="7">
        <v>44964</v>
      </c>
      <c r="E5" s="7">
        <v>44965</v>
      </c>
      <c r="F5" s="7">
        <v>44966</v>
      </c>
      <c r="G5" s="7">
        <v>44967</v>
      </c>
      <c r="H5" s="8">
        <v>44968</v>
      </c>
      <c r="I5" s="8">
        <v>44969</v>
      </c>
    </row>
    <row r="6" spans="2:9" ht="75" customHeight="1" thickTop="1" thickBot="1" x14ac:dyDescent="0.35">
      <c r="C6" s="9"/>
      <c r="D6" s="9"/>
      <c r="E6" s="9"/>
      <c r="F6" s="9"/>
      <c r="G6" s="9"/>
      <c r="H6" s="10"/>
      <c r="I6" s="10"/>
    </row>
    <row r="7" spans="2:9" ht="19.5" customHeight="1" thickTop="1" thickBot="1" x14ac:dyDescent="0.35">
      <c r="C7" s="7">
        <f t="array" ref="C7:I7">DaysAndWeeks+DATE(CalendarYear,2,1)-WEEKDAY(DATE(CalendarYear,2,1),(WeekStart="Ma")+1)+15</f>
        <v>44970</v>
      </c>
      <c r="D7" s="7">
        <v>44971</v>
      </c>
      <c r="E7" s="7">
        <v>44972</v>
      </c>
      <c r="F7" s="7">
        <v>44973</v>
      </c>
      <c r="G7" s="7">
        <v>44974</v>
      </c>
      <c r="H7" s="8">
        <v>44975</v>
      </c>
      <c r="I7" s="8">
        <v>44976</v>
      </c>
    </row>
    <row r="8" spans="2:9" ht="75" customHeight="1" thickTop="1" thickBot="1" x14ac:dyDescent="0.35">
      <c r="C8" s="9"/>
      <c r="D8" s="9"/>
      <c r="E8" s="9"/>
      <c r="F8" s="9"/>
      <c r="G8" s="9"/>
      <c r="H8" s="10"/>
      <c r="I8" s="10"/>
    </row>
    <row r="9" spans="2:9" ht="19.5" customHeight="1" thickTop="1" thickBot="1" x14ac:dyDescent="0.35">
      <c r="C9" s="7">
        <f t="array" ref="C9:I9">DaysAndWeeks+DATE(CalendarYear,2,1)-WEEKDAY(DATE(CalendarYear,2,1),(WeekStart="Ma")+1)+22</f>
        <v>44977</v>
      </c>
      <c r="D9" s="7">
        <v>44978</v>
      </c>
      <c r="E9" s="7">
        <v>44979</v>
      </c>
      <c r="F9" s="7">
        <v>44980</v>
      </c>
      <c r="G9" s="7">
        <v>44981</v>
      </c>
      <c r="H9" s="8">
        <v>44982</v>
      </c>
      <c r="I9" s="8">
        <v>44983</v>
      </c>
    </row>
    <row r="10" spans="2:9" ht="75" customHeight="1" thickTop="1" thickBot="1" x14ac:dyDescent="0.35">
      <c r="C10" s="9"/>
      <c r="D10" s="9"/>
      <c r="E10" s="9"/>
      <c r="F10" s="9"/>
      <c r="G10" s="9"/>
      <c r="H10" s="10"/>
      <c r="I10" s="10"/>
    </row>
    <row r="11" spans="2:9" ht="19.5" customHeight="1" thickTop="1" thickBot="1" x14ac:dyDescent="0.35">
      <c r="C11" s="7">
        <f t="array" ref="C11:I11">DaysAndWeeks+DATE(CalendarYear,2,1)-WEEKDAY(DATE(CalendarYear,2,1),(WeekStart="Ma")+1)+29</f>
        <v>44984</v>
      </c>
      <c r="D11" s="7">
        <v>44985</v>
      </c>
      <c r="E11" s="7">
        <v>44986</v>
      </c>
      <c r="F11" s="7">
        <v>44987</v>
      </c>
      <c r="G11" s="7">
        <v>44988</v>
      </c>
      <c r="H11" s="8">
        <v>44989</v>
      </c>
      <c r="I11" s="8">
        <v>44990</v>
      </c>
    </row>
    <row r="12" spans="2:9" ht="75" customHeight="1" thickTop="1" thickBot="1" x14ac:dyDescent="0.35">
      <c r="C12" s="9"/>
      <c r="D12" s="9"/>
      <c r="E12" s="9"/>
      <c r="F12" s="9"/>
      <c r="G12" s="9"/>
      <c r="H12" s="10"/>
      <c r="I12" s="10"/>
    </row>
    <row r="13" spans="2:9" ht="19.5" customHeight="1" thickTop="1" thickBot="1" x14ac:dyDescent="0.35">
      <c r="C13" s="7">
        <f t="array" ref="C13:D13">DaysAndWeeks+DATE(CalendarYear,2,1)-WEEKDAY(DATE(CalendarYear,2,1),(WeekStart="Ma")+1)+36</f>
        <v>44991</v>
      </c>
      <c r="D13" s="7">
        <v>44992</v>
      </c>
      <c r="E13" s="18" t="s">
        <v>0</v>
      </c>
      <c r="F13" s="21" t="s">
        <v>6</v>
      </c>
      <c r="G13" s="19"/>
      <c r="H13" s="19"/>
      <c r="I13" s="19"/>
    </row>
    <row r="14" spans="2:9" ht="75" customHeight="1" thickTop="1" thickBot="1" x14ac:dyDescent="0.35">
      <c r="C14" s="9"/>
      <c r="D14" s="9"/>
      <c r="E14" s="18"/>
      <c r="F14" s="19"/>
      <c r="G14" s="19"/>
      <c r="H14" s="19"/>
      <c r="I14" s="19"/>
    </row>
    <row r="15" spans="2:9" ht="16.5" customHeight="1" thickTop="1" x14ac:dyDescent="0.3"/>
    <row r="16" spans="2:9" ht="16.5" customHeight="1" x14ac:dyDescent="0.3"/>
    <row r="17" ht="16.5" customHeight="1" x14ac:dyDescent="0.3"/>
  </sheetData>
  <mergeCells count="2">
    <mergeCell ref="E13:E14"/>
    <mergeCell ref="F13:I14"/>
  </mergeCells>
  <conditionalFormatting sqref="C11:I11 C13:D13">
    <cfRule type="expression" dxfId="54" priority="5">
      <formula>AND(DAY(C11)&gt;=1,DAY(C11)&lt;=15)</formula>
    </cfRule>
  </conditionalFormatting>
  <conditionalFormatting sqref="C3:H4">
    <cfRule type="expression" dxfId="53" priority="4">
      <formula>DAY(C3)&gt;8</formula>
    </cfRule>
  </conditionalFormatting>
  <conditionalFormatting sqref="C3:C14">
    <cfRule type="expression" dxfId="52" priority="3">
      <formula>C$2="ZO"</formula>
    </cfRule>
  </conditionalFormatting>
  <conditionalFormatting sqref="H3:I12">
    <cfRule type="expression" dxfId="51" priority="2">
      <formula>H$2="ZA"</formula>
    </cfRule>
  </conditionalFormatting>
  <conditionalFormatting sqref="I3:I12">
    <cfRule type="expression" dxfId="50" priority="1">
      <formula>$I$2="ZO"</formula>
    </cfRule>
  </conditionalFormatting>
  <dataValidations xWindow="1003" yWindow="783" count="8">
    <dataValidation allowBlank="1" showInputMessage="1" showErrorMessage="1" prompt="Maandkalender februari" sqref="A1"/>
    <dataValidation allowBlank="1" showInputMessage="1" showErrorMessage="1" prompt="Deze rij bevat namen van de weekdagen voor deze agenda. Deze cel bevat de eerste dag van de week. Als u de eerste dag wilt wijzigen, selecteert u een nieuwe dag van de week in cel L3 in het werkblad Januari" sqref="C2"/>
    <dataValidation allowBlank="1" showInputMessage="1" showErrorMessage="1" prompt="Voer notities in deze cel in" sqref="F13:I14"/>
    <dataValidation allowBlank="1" showInputMessage="1" showErrorMessage="1" prompt="Voer in de cel rechts notities in" sqref="E13:E14"/>
    <dataValidation allowBlank="1" showInputMessage="1" showErrorMessage="1" prompt="Het jaar in deze cel wordt automatisch bijgewerkt op basis van een jaar dat is ingevoerd in het werkblad Januari. De maand voor dit werkblad bevindt zich in de cel hieronder" sqref="B1"/>
    <dataValidation allowBlank="1" showInputMessage="1" showErrorMessage="1" prompt="De maand van dit werkblad bevindt zich in deze cel. De kalender begint in de cel rechts en bevat datums uit de vorige, huidige en volgende maand. Voer de maandelijkse notities in cel F13 in" sqref="B2"/>
    <dataValidation allowBlank="1" showInputMessage="1" showErrorMessage="1" prompt="De kalenderdag in deze rij en in de rijen 5, 7, 9, 11 en 13 worden automatisch bijgewerkt. Als deze cel het getal 1 niet bevat, dan is het een dag van de vorige maand. Voer maandelijkse notities in in cel F13" sqref="C3"/>
    <dataValidation allowBlank="1" showInputMessage="1" showErrorMessage="1" prompt="Voer dagelijkse notities op basis van de kalenderdag hierboven in de cellen in in deze rij en rij 6, 8, 10, 12 en 14, kolom C tot en met I" sqref="C4"/>
  </dataValidations>
  <printOptions horizontalCentered="1" verticalCentered="1"/>
  <pageMargins left="0.25" right="0.25" top="0.5" bottom="0.5" header="0.3" footer="0.3"/>
  <pageSetup paperSize="9" scale="86" orientation="landscape" r:id="rId1"/>
  <headerFooter differentFirst="1">
    <oddFoote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theme="3" tint="0.39997558519241921"/>
    <pageSetUpPr autoPageBreaks="0" fitToPage="1"/>
  </sheetPr>
  <dimension ref="B1:I17"/>
  <sheetViews>
    <sheetView showGridLines="0" topLeftCell="A10" zoomScaleNormal="100" workbookViewId="0">
      <selection activeCell="G20" sqref="G20"/>
    </sheetView>
  </sheetViews>
  <sheetFormatPr defaultColWidth="9.875" defaultRowHeight="16.5" x14ac:dyDescent="0.3"/>
  <cols>
    <col min="1" max="1" width="2.625" customWidth="1"/>
    <col min="2" max="2" width="21.625" customWidth="1"/>
    <col min="3" max="9" width="18.375" customWidth="1"/>
    <col min="10" max="10" width="2.625" customWidth="1"/>
    <col min="11" max="11" width="8.75" customWidth="1"/>
  </cols>
  <sheetData>
    <row r="1" spans="2:9" ht="20.100000000000001" customHeight="1" thickBot="1" x14ac:dyDescent="0.35">
      <c r="B1" s="4">
        <f>CalendarYear</f>
        <v>2023</v>
      </c>
    </row>
    <row r="2" spans="2:9" ht="30" customHeight="1" thickTop="1" thickBot="1" x14ac:dyDescent="0.35">
      <c r="B2" s="5" t="str">
        <f>UPPER(TEXT(C5,"mmmm"))</f>
        <v>MAART</v>
      </c>
      <c r="C2" s="16" t="str">
        <f>UPPER(TEXT(WeekStart,"ddd"))</f>
        <v>MA</v>
      </c>
      <c r="D2" s="16" t="str">
        <f t="shared" ref="D2:I2" si="0">UPPER(TEXT(D3,"ddd"))</f>
        <v>DI</v>
      </c>
      <c r="E2" s="16" t="str">
        <f t="shared" si="0"/>
        <v>WO</v>
      </c>
      <c r="F2" s="16" t="str">
        <f t="shared" si="0"/>
        <v>DO</v>
      </c>
      <c r="G2" s="16" t="str">
        <f t="shared" si="0"/>
        <v>VR</v>
      </c>
      <c r="H2" s="16" t="str">
        <f t="shared" si="0"/>
        <v>ZA</v>
      </c>
      <c r="I2" s="16" t="str">
        <f t="shared" si="0"/>
        <v>ZO</v>
      </c>
    </row>
    <row r="3" spans="2:9" ht="19.5" customHeight="1" thickTop="1" thickBot="1" x14ac:dyDescent="0.35">
      <c r="B3" s="6"/>
      <c r="C3" s="7">
        <f t="array" ref="C3:I3">DaysAndWeeks+DATE(CalendarYear,3,1)-WEEKDAY(DATE(CalendarYear,3,1),(WeekStart="Ma")+1)+1</f>
        <v>44984</v>
      </c>
      <c r="D3" s="7">
        <v>44985</v>
      </c>
      <c r="E3" s="7">
        <v>44986</v>
      </c>
      <c r="F3" s="7">
        <v>44987</v>
      </c>
      <c r="G3" s="7">
        <v>44988</v>
      </c>
      <c r="H3" s="8">
        <v>44989</v>
      </c>
      <c r="I3" s="8">
        <v>44990</v>
      </c>
    </row>
    <row r="4" spans="2:9" ht="75" customHeight="1" thickTop="1" thickBot="1" x14ac:dyDescent="0.35">
      <c r="C4" s="9"/>
      <c r="D4" s="9"/>
      <c r="E4" s="9"/>
      <c r="F4" s="9"/>
      <c r="G4" s="9"/>
      <c r="H4" s="10"/>
      <c r="I4" s="10"/>
    </row>
    <row r="5" spans="2:9" ht="19.5" customHeight="1" thickTop="1" thickBot="1" x14ac:dyDescent="0.35">
      <c r="C5" s="7">
        <f t="array" ref="C5:I5">DaysAndWeeks+DATE(CalendarYear,3,1)-WEEKDAY(DATE(CalendarYear,3,1),(WeekStart="Ma")+1)+8</f>
        <v>44991</v>
      </c>
      <c r="D5" s="7">
        <v>44992</v>
      </c>
      <c r="E5" s="7">
        <v>44993</v>
      </c>
      <c r="F5" s="7">
        <v>44994</v>
      </c>
      <c r="G5" s="7">
        <v>44995</v>
      </c>
      <c r="H5" s="8">
        <v>44996</v>
      </c>
      <c r="I5" s="8">
        <v>44997</v>
      </c>
    </row>
    <row r="6" spans="2:9" ht="75" customHeight="1" thickTop="1" thickBot="1" x14ac:dyDescent="0.35">
      <c r="C6" s="12"/>
      <c r="D6" s="12"/>
      <c r="E6" s="12"/>
      <c r="F6" s="12"/>
      <c r="G6" s="12"/>
      <c r="H6" s="13"/>
      <c r="I6" s="13"/>
    </row>
    <row r="7" spans="2:9" ht="19.5" customHeight="1" thickTop="1" thickBot="1" x14ac:dyDescent="0.35">
      <c r="C7" s="7">
        <f t="array" ref="C7:I7">DaysAndWeeks+DATE(CalendarYear,3,1)-WEEKDAY(DATE(CalendarYear,3,1),(WeekStart="Ma")+1)+15</f>
        <v>44998</v>
      </c>
      <c r="D7" s="7">
        <v>44999</v>
      </c>
      <c r="E7" s="7">
        <v>45000</v>
      </c>
      <c r="F7" s="7">
        <v>45001</v>
      </c>
      <c r="G7" s="7">
        <v>45002</v>
      </c>
      <c r="H7" s="8">
        <v>45003</v>
      </c>
      <c r="I7" s="8">
        <v>45004</v>
      </c>
    </row>
    <row r="8" spans="2:9" ht="75" customHeight="1" thickTop="1" thickBot="1" x14ac:dyDescent="0.35">
      <c r="C8" s="12"/>
      <c r="D8" s="12"/>
      <c r="E8" s="12"/>
      <c r="F8" s="12"/>
      <c r="G8" s="12"/>
      <c r="H8" s="13"/>
      <c r="I8" s="13"/>
    </row>
    <row r="9" spans="2:9" ht="19.5" customHeight="1" thickTop="1" thickBot="1" x14ac:dyDescent="0.35">
      <c r="C9" s="7">
        <f t="array" ref="C9:I9">DaysAndWeeks+DATE(CalendarYear,3,1)-WEEKDAY(DATE(CalendarYear,3,1),(WeekStart="Ma")+1)+22</f>
        <v>45005</v>
      </c>
      <c r="D9" s="7">
        <v>45006</v>
      </c>
      <c r="E9" s="7">
        <v>45007</v>
      </c>
      <c r="F9" s="7">
        <v>45008</v>
      </c>
      <c r="G9" s="7">
        <v>45009</v>
      </c>
      <c r="H9" s="8">
        <v>45010</v>
      </c>
      <c r="I9" s="8">
        <v>45011</v>
      </c>
    </row>
    <row r="10" spans="2:9" ht="75" customHeight="1" thickTop="1" thickBot="1" x14ac:dyDescent="0.35">
      <c r="C10" s="12"/>
      <c r="D10" s="12"/>
      <c r="E10" s="12"/>
      <c r="F10" s="12"/>
      <c r="G10" s="12"/>
      <c r="H10" s="13"/>
      <c r="I10" s="13"/>
    </row>
    <row r="11" spans="2:9" ht="19.5" customHeight="1" thickTop="1" thickBot="1" x14ac:dyDescent="0.35">
      <c r="C11" s="7">
        <f t="array" ref="C11:I11">DaysAndWeeks+DATE(CalendarYear,3,1)-WEEKDAY(DATE(CalendarYear,3,1),(WeekStart="Ma")+1)+29</f>
        <v>45012</v>
      </c>
      <c r="D11" s="7">
        <v>45013</v>
      </c>
      <c r="E11" s="7">
        <v>45014</v>
      </c>
      <c r="F11" s="7">
        <v>45015</v>
      </c>
      <c r="G11" s="7">
        <v>45016</v>
      </c>
      <c r="H11" s="8">
        <v>45017</v>
      </c>
      <c r="I11" s="8">
        <v>45018</v>
      </c>
    </row>
    <row r="12" spans="2:9" ht="75" customHeight="1" thickTop="1" thickBot="1" x14ac:dyDescent="0.35">
      <c r="C12" s="12"/>
      <c r="D12" s="12"/>
      <c r="E12" s="11"/>
      <c r="F12" s="12"/>
      <c r="G12" s="12"/>
      <c r="H12" s="13"/>
      <c r="I12" s="13"/>
    </row>
    <row r="13" spans="2:9" ht="19.5" customHeight="1" thickTop="1" thickBot="1" x14ac:dyDescent="0.35">
      <c r="C13" s="7">
        <f t="array" ref="C13:D13">DaysAndWeeks+DATE(CalendarYear,3,1)-WEEKDAY(DATE(CalendarYear,3,1),(WeekStart="Ma")+1)+36</f>
        <v>45019</v>
      </c>
      <c r="D13" s="7">
        <v>45020</v>
      </c>
      <c r="E13" s="20" t="s">
        <v>0</v>
      </c>
      <c r="F13" s="21" t="s">
        <v>6</v>
      </c>
      <c r="G13" s="19"/>
      <c r="H13" s="19"/>
      <c r="I13" s="19"/>
    </row>
    <row r="14" spans="2:9" ht="75" customHeight="1" thickTop="1" thickBot="1" x14ac:dyDescent="0.35">
      <c r="C14" s="12"/>
      <c r="D14" s="12"/>
      <c r="E14" s="20"/>
      <c r="F14" s="19"/>
      <c r="G14" s="19"/>
      <c r="H14" s="19"/>
      <c r="I14" s="19"/>
    </row>
    <row r="15" spans="2:9" ht="16.5" customHeight="1" thickTop="1" x14ac:dyDescent="0.3"/>
    <row r="16" spans="2:9" ht="16.5" customHeight="1" x14ac:dyDescent="0.3"/>
    <row r="17" ht="16.5" customHeight="1" x14ac:dyDescent="0.3"/>
  </sheetData>
  <mergeCells count="2">
    <mergeCell ref="E13:E14"/>
    <mergeCell ref="F13:I14"/>
  </mergeCells>
  <conditionalFormatting sqref="C11:I11 C13:D13">
    <cfRule type="expression" dxfId="49" priority="5">
      <formula>AND(DAY(C11)&gt;=1,DAY(C11)&lt;=15)</formula>
    </cfRule>
  </conditionalFormatting>
  <conditionalFormatting sqref="C3:H4">
    <cfRule type="expression" dxfId="48" priority="4">
      <formula>DAY(C3)&gt;8</formula>
    </cfRule>
  </conditionalFormatting>
  <conditionalFormatting sqref="C3:C14">
    <cfRule type="expression" dxfId="47" priority="3">
      <formula>C$2="ZO"</formula>
    </cfRule>
  </conditionalFormatting>
  <conditionalFormatting sqref="H3:I12">
    <cfRule type="expression" dxfId="46" priority="2">
      <formula>H$2="ZA"</formula>
    </cfRule>
  </conditionalFormatting>
  <conditionalFormatting sqref="I3:I12">
    <cfRule type="expression" dxfId="45" priority="1">
      <formula>$I$2="ZO"</formula>
    </cfRule>
  </conditionalFormatting>
  <dataValidations count="8">
    <dataValidation allowBlank="1" showInputMessage="1" showErrorMessage="1" prompt="De kalenderdag in deze rij en in de rijen 5, 7, 9, 11 en 13 worden automatisch bijgewerkt. Als deze cel het getal 1 niet bevat, dan is het een dag van de vorige maand. Voer maandelijkse notities in in cel F13" sqref="C3"/>
    <dataValidation allowBlank="1" showInputMessage="1" showErrorMessage="1" prompt="Voer dagelijkse notities op basis van de kalenderdag hierboven in de cellen in in deze rij en rij 6, 8, 10, 12 en 14, kolom C tot en met I" sqref="C4"/>
    <dataValidation allowBlank="1" showInputMessage="1" showErrorMessage="1" prompt="De maand van dit werkblad bevindt zich in deze cel. De kalender begint in de cel rechts en bevat datums uit de vorige, huidige en volgende maand. Voer de maandelijkse notities in cel F13 in" sqref="B2"/>
    <dataValidation allowBlank="1" showInputMessage="1" showErrorMessage="1" prompt="Het jaar in deze cel wordt automatisch bijgewerkt op basis van een jaar dat is ingevoerd in het werkblad Januari. De maand voor dit werkblad bevindt zich in de cel hieronder" sqref="B1"/>
    <dataValidation allowBlank="1" showInputMessage="1" showErrorMessage="1" prompt="Voer in de cel rechts notities in" sqref="E13:E14"/>
    <dataValidation allowBlank="1" showInputMessage="1" showErrorMessage="1" prompt="Voer notities in deze cel in" sqref="F13:I14"/>
    <dataValidation allowBlank="1" showInputMessage="1" showErrorMessage="1" prompt="Deze rij bevat namen van de weekdagen voor deze agenda. Deze cel bevat de eerste dag van de week. Als u de eerste dag wilt wijzigen, selecteert u een nieuwe dag van de week in cel L3 in het werkblad Januari" sqref="C2"/>
    <dataValidation allowBlank="1" showInputMessage="1" showErrorMessage="1" prompt="Maandkalender maart" sqref="A1"/>
  </dataValidations>
  <printOptions horizontalCentered="1" verticalCentered="1"/>
  <pageMargins left="0.25" right="0.25" top="0.5" bottom="0.5" header="0.3" footer="0.3"/>
  <pageSetup paperSize="9" scale="86" orientation="landscape" r:id="rId1"/>
  <headerFooter differentFirst="1">
    <oddFooter>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tabColor theme="3"/>
    <pageSetUpPr autoPageBreaks="0" fitToPage="1"/>
  </sheetPr>
  <dimension ref="B1:I17"/>
  <sheetViews>
    <sheetView showGridLines="0" topLeftCell="A7" zoomScaleNormal="100" workbookViewId="0">
      <selection activeCell="G20" sqref="G20"/>
    </sheetView>
  </sheetViews>
  <sheetFormatPr defaultColWidth="9.875" defaultRowHeight="16.5" x14ac:dyDescent="0.3"/>
  <cols>
    <col min="1" max="1" width="2.625" customWidth="1"/>
    <col min="2" max="2" width="21.625" customWidth="1"/>
    <col min="3" max="9" width="18.375" customWidth="1"/>
    <col min="10" max="10" width="2.625" customWidth="1"/>
    <col min="11" max="11" width="8.75" customWidth="1"/>
  </cols>
  <sheetData>
    <row r="1" spans="2:9" ht="20.100000000000001" customHeight="1" thickBot="1" x14ac:dyDescent="0.35">
      <c r="B1" s="4">
        <f>CalendarYear</f>
        <v>2023</v>
      </c>
    </row>
    <row r="2" spans="2:9" ht="30" customHeight="1" thickTop="1" thickBot="1" x14ac:dyDescent="0.35">
      <c r="B2" s="5" t="str">
        <f>UPPER(TEXT(C5,"mmmm"))</f>
        <v>APRIL</v>
      </c>
      <c r="C2" s="16" t="str">
        <f>UPPER(TEXT(WeekStart,"ddd"))</f>
        <v>MA</v>
      </c>
      <c r="D2" s="16" t="str">
        <f t="shared" ref="D2:I2" si="0">UPPER(TEXT(D3,"ddd"))</f>
        <v>DI</v>
      </c>
      <c r="E2" s="16" t="str">
        <f t="shared" si="0"/>
        <v>WO</v>
      </c>
      <c r="F2" s="16" t="str">
        <f t="shared" si="0"/>
        <v>DO</v>
      </c>
      <c r="G2" s="16" t="str">
        <f t="shared" si="0"/>
        <v>VR</v>
      </c>
      <c r="H2" s="16" t="str">
        <f t="shared" si="0"/>
        <v>ZA</v>
      </c>
      <c r="I2" s="16" t="str">
        <f t="shared" si="0"/>
        <v>ZO</v>
      </c>
    </row>
    <row r="3" spans="2:9" ht="19.5" customHeight="1" thickTop="1" thickBot="1" x14ac:dyDescent="0.35">
      <c r="B3" s="6"/>
      <c r="C3" s="7">
        <f t="array" ref="C3:I3">DaysAndWeeks+DATE(CalendarYear,4,1)-WEEKDAY(DATE(CalendarYear,4,1),(WeekStart="Ma")+1)+1</f>
        <v>45012</v>
      </c>
      <c r="D3" s="7">
        <v>45013</v>
      </c>
      <c r="E3" s="7">
        <v>45014</v>
      </c>
      <c r="F3" s="7">
        <v>45015</v>
      </c>
      <c r="G3" s="7">
        <v>45016</v>
      </c>
      <c r="H3" s="8">
        <v>45017</v>
      </c>
      <c r="I3" s="8">
        <v>45018</v>
      </c>
    </row>
    <row r="4" spans="2:9" ht="75" customHeight="1" thickTop="1" thickBot="1" x14ac:dyDescent="0.35">
      <c r="C4" s="9"/>
      <c r="D4" s="9"/>
      <c r="E4" s="9"/>
      <c r="F4" s="9"/>
      <c r="G4" s="9"/>
      <c r="H4" s="10"/>
      <c r="I4" s="10"/>
    </row>
    <row r="5" spans="2:9" ht="19.5" customHeight="1" thickTop="1" thickBot="1" x14ac:dyDescent="0.35">
      <c r="C5" s="7">
        <f t="array" ref="C5:I5">DaysAndWeeks+DATE(CalendarYear,4,1)-WEEKDAY(DATE(CalendarYear,4,1),(WeekStart="Ma")+1)+8</f>
        <v>45019</v>
      </c>
      <c r="D5" s="7">
        <v>45020</v>
      </c>
      <c r="E5" s="7">
        <v>45021</v>
      </c>
      <c r="F5" s="7">
        <v>45022</v>
      </c>
      <c r="G5" s="7">
        <v>45023</v>
      </c>
      <c r="H5" s="8">
        <v>45024</v>
      </c>
      <c r="I5" s="8">
        <v>45025</v>
      </c>
    </row>
    <row r="6" spans="2:9" ht="75" customHeight="1" thickTop="1" thickBot="1" x14ac:dyDescent="0.35">
      <c r="C6" s="11"/>
      <c r="D6" s="11"/>
      <c r="E6" s="11"/>
      <c r="F6" s="11"/>
      <c r="G6" s="11"/>
      <c r="H6" s="10"/>
      <c r="I6" s="10"/>
    </row>
    <row r="7" spans="2:9" ht="19.5" customHeight="1" thickTop="1" thickBot="1" x14ac:dyDescent="0.35">
      <c r="C7" s="7">
        <f t="array" ref="C7:I7">DaysAndWeeks+DATE(CalendarYear,4,1)-WEEKDAY(DATE(CalendarYear,4,1),(WeekStart="Ma")+1)+15</f>
        <v>45026</v>
      </c>
      <c r="D7" s="7">
        <v>45027</v>
      </c>
      <c r="E7" s="7">
        <v>45028</v>
      </c>
      <c r="F7" s="7">
        <v>45029</v>
      </c>
      <c r="G7" s="7">
        <v>45030</v>
      </c>
      <c r="H7" s="8">
        <v>45031</v>
      </c>
      <c r="I7" s="8">
        <v>45032</v>
      </c>
    </row>
    <row r="8" spans="2:9" ht="75" customHeight="1" thickTop="1" thickBot="1" x14ac:dyDescent="0.35">
      <c r="C8" s="11"/>
      <c r="D8" s="11"/>
      <c r="E8" s="11"/>
      <c r="F8" s="11"/>
      <c r="G8" s="11"/>
      <c r="H8" s="10"/>
      <c r="I8" s="10"/>
    </row>
    <row r="9" spans="2:9" ht="19.5" customHeight="1" thickTop="1" thickBot="1" x14ac:dyDescent="0.35">
      <c r="C9" s="7">
        <f t="array" ref="C9:I9">DaysAndWeeks+DATE(CalendarYear,4,1)-WEEKDAY(DATE(CalendarYear,4,1),(WeekStart="Ma")+1)+22</f>
        <v>45033</v>
      </c>
      <c r="D9" s="7">
        <v>45034</v>
      </c>
      <c r="E9" s="7">
        <v>45035</v>
      </c>
      <c r="F9" s="7">
        <v>45036</v>
      </c>
      <c r="G9" s="7">
        <v>45037</v>
      </c>
      <c r="H9" s="8">
        <v>45038</v>
      </c>
      <c r="I9" s="8">
        <v>45039</v>
      </c>
    </row>
    <row r="10" spans="2:9" ht="75" customHeight="1" thickTop="1" thickBot="1" x14ac:dyDescent="0.35">
      <c r="C10" s="11"/>
      <c r="D10" s="11"/>
      <c r="E10" s="11"/>
      <c r="F10" s="11"/>
      <c r="G10" s="11"/>
      <c r="H10" s="10"/>
      <c r="I10" s="10"/>
    </row>
    <row r="11" spans="2:9" ht="19.5" customHeight="1" thickTop="1" thickBot="1" x14ac:dyDescent="0.35">
      <c r="C11" s="7">
        <f t="array" ref="C11:I11">DaysAndWeeks+DATE(CalendarYear,4,1)-WEEKDAY(DATE(CalendarYear,4,1),(WeekStart="Ma")+1)+29</f>
        <v>45040</v>
      </c>
      <c r="D11" s="7">
        <v>45041</v>
      </c>
      <c r="E11" s="7">
        <v>45042</v>
      </c>
      <c r="F11" s="7">
        <v>45043</v>
      </c>
      <c r="G11" s="7">
        <v>45044</v>
      </c>
      <c r="H11" s="8">
        <v>45045</v>
      </c>
      <c r="I11" s="8">
        <v>45046</v>
      </c>
    </row>
    <row r="12" spans="2:9" ht="75" customHeight="1" thickTop="1" thickBot="1" x14ac:dyDescent="0.35">
      <c r="C12" s="11"/>
      <c r="D12" s="11"/>
      <c r="E12" s="11"/>
      <c r="F12" s="11"/>
      <c r="G12" s="11"/>
      <c r="H12" s="10"/>
      <c r="I12" s="10"/>
    </row>
    <row r="13" spans="2:9" ht="19.5" customHeight="1" thickTop="1" thickBot="1" x14ac:dyDescent="0.35">
      <c r="C13" s="7">
        <f t="array" ref="C13:D13">DaysAndWeeks+DATE(CalendarYear,4,1)-WEEKDAY(DATE(CalendarYear,4,1),(WeekStart="Ma")+1)+36</f>
        <v>45047</v>
      </c>
      <c r="D13" s="7">
        <v>45048</v>
      </c>
      <c r="E13" s="18" t="s">
        <v>0</v>
      </c>
      <c r="F13" s="21" t="s">
        <v>6</v>
      </c>
      <c r="G13" s="19"/>
      <c r="H13" s="19"/>
      <c r="I13" s="19"/>
    </row>
    <row r="14" spans="2:9" ht="75" customHeight="1" thickTop="1" thickBot="1" x14ac:dyDescent="0.35">
      <c r="C14" s="11"/>
      <c r="D14" s="11"/>
      <c r="E14" s="18"/>
      <c r="F14" s="19"/>
      <c r="G14" s="19"/>
      <c r="H14" s="19"/>
      <c r="I14" s="19"/>
    </row>
    <row r="15" spans="2:9" ht="16.5" customHeight="1" thickTop="1" x14ac:dyDescent="0.3"/>
    <row r="16" spans="2:9" ht="16.5" customHeight="1" x14ac:dyDescent="0.3"/>
    <row r="17" ht="16.5" customHeight="1" x14ac:dyDescent="0.3"/>
  </sheetData>
  <mergeCells count="2">
    <mergeCell ref="E13:E14"/>
    <mergeCell ref="F13:I14"/>
  </mergeCells>
  <conditionalFormatting sqref="C11:I11 C13:D13">
    <cfRule type="expression" dxfId="44" priority="5">
      <formula>AND(DAY(C11)&gt;=1,DAY(C11)&lt;=15)</formula>
    </cfRule>
  </conditionalFormatting>
  <conditionalFormatting sqref="C3:H4">
    <cfRule type="expression" dxfId="43" priority="4">
      <formula>DAY(C3)&gt;8</formula>
    </cfRule>
  </conditionalFormatting>
  <conditionalFormatting sqref="C3:C14">
    <cfRule type="expression" dxfId="42" priority="3">
      <formula>C$2="ZO"</formula>
    </cfRule>
  </conditionalFormatting>
  <conditionalFormatting sqref="H3:I12">
    <cfRule type="expression" dxfId="41" priority="2">
      <formula>H$2="ZA"</formula>
    </cfRule>
  </conditionalFormatting>
  <conditionalFormatting sqref="I3:I12">
    <cfRule type="expression" dxfId="40" priority="1">
      <formula>$I$2="ZO"</formula>
    </cfRule>
  </conditionalFormatting>
  <dataValidations count="8">
    <dataValidation allowBlank="1" showInputMessage="1" showErrorMessage="1" prompt="De kalenderdag in deze rij en in de rijen 5, 7, 9, 11 en 13 worden automatisch bijgewerkt. Als deze cel het getal 1 niet bevat, dan is het een dag van de vorige maand. Voer maandelijkse notities in in cel F13" sqref="C3"/>
    <dataValidation allowBlank="1" showInputMessage="1" showErrorMessage="1" prompt="Maandkalender april" sqref="A1"/>
    <dataValidation allowBlank="1" showInputMessage="1" showErrorMessage="1" prompt="Deze rij bevat namen van de weekdagen voor deze agenda. Deze cel bevat de eerste dag van de week. Als u de eerste dag wilt wijzigen, selecteert u een nieuwe dag van de week in cel L3 in het werkblad Januari" sqref="C2"/>
    <dataValidation allowBlank="1" showInputMessage="1" showErrorMessage="1" prompt="Voer notities in deze cel in" sqref="F13:I14"/>
    <dataValidation allowBlank="1" showInputMessage="1" showErrorMessage="1" prompt="Voer in de cel rechts notities in" sqref="E13:E14"/>
    <dataValidation allowBlank="1" showInputMessage="1" showErrorMessage="1" prompt="Het jaar in deze cel wordt automatisch bijgewerkt op basis van een jaar dat is ingevoerd in het werkblad Januari. De maand voor dit werkblad bevindt zich in de cel hieronder" sqref="B1"/>
    <dataValidation allowBlank="1" showInputMessage="1" showErrorMessage="1" prompt="De maand van dit werkblad bevindt zich in deze cel. De kalender begint in de cel rechts en bevat datums uit de vorige, huidige en volgende maand. Voer de maandelijkse notities in cel F13 in" sqref="B2"/>
    <dataValidation allowBlank="1" showInputMessage="1" showErrorMessage="1" prompt="Voer dagelijkse notities op basis van de kalenderdag hierboven in de cellen in in deze rij en rij 6, 8, 10, 12 en 14, kolom C tot en met I" sqref="C4"/>
  </dataValidations>
  <printOptions horizontalCentered="1" verticalCentered="1"/>
  <pageMargins left="0.25" right="0.25" top="0.5" bottom="0.5" header="0.3" footer="0.3"/>
  <pageSetup paperSize="9" scale="86" orientation="landscape" r:id="rId1"/>
  <headerFooter differentFirst="1">
    <oddFooter>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tabColor theme="3" tint="-0.249977111117893"/>
    <pageSetUpPr autoPageBreaks="0" fitToPage="1"/>
  </sheetPr>
  <dimension ref="B1:I17"/>
  <sheetViews>
    <sheetView showGridLines="0" topLeftCell="A7" zoomScaleNormal="100" workbookViewId="0">
      <selection activeCell="G20" sqref="G20"/>
    </sheetView>
  </sheetViews>
  <sheetFormatPr defaultColWidth="9.875" defaultRowHeight="16.5" x14ac:dyDescent="0.3"/>
  <cols>
    <col min="1" max="1" width="2.625" customWidth="1"/>
    <col min="2" max="2" width="21.625" customWidth="1"/>
    <col min="3" max="9" width="18.375" customWidth="1"/>
    <col min="10" max="10" width="2.625" customWidth="1"/>
    <col min="11" max="11" width="8.75" customWidth="1"/>
  </cols>
  <sheetData>
    <row r="1" spans="2:9" ht="20.100000000000001" customHeight="1" thickBot="1" x14ac:dyDescent="0.35">
      <c r="B1" s="4">
        <f>CalendarYear</f>
        <v>2023</v>
      </c>
    </row>
    <row r="2" spans="2:9" ht="30" customHeight="1" thickTop="1" thickBot="1" x14ac:dyDescent="0.35">
      <c r="B2" s="5" t="str">
        <f>UPPER(TEXT(C5,"mmmm"))</f>
        <v>MEI</v>
      </c>
      <c r="C2" s="16" t="str">
        <f>UPPER(TEXT(WeekStart,"ddd"))</f>
        <v>MA</v>
      </c>
      <c r="D2" s="16" t="str">
        <f t="shared" ref="D2:I2" si="0">UPPER(TEXT(D3,"ddd"))</f>
        <v>DI</v>
      </c>
      <c r="E2" s="16" t="str">
        <f t="shared" si="0"/>
        <v>WO</v>
      </c>
      <c r="F2" s="16" t="str">
        <f t="shared" si="0"/>
        <v>DO</v>
      </c>
      <c r="G2" s="16" t="str">
        <f t="shared" si="0"/>
        <v>VR</v>
      </c>
      <c r="H2" s="16" t="str">
        <f t="shared" si="0"/>
        <v>ZA</v>
      </c>
      <c r="I2" s="16" t="str">
        <f t="shared" si="0"/>
        <v>ZO</v>
      </c>
    </row>
    <row r="3" spans="2:9" ht="19.5" customHeight="1" thickTop="1" thickBot="1" x14ac:dyDescent="0.35">
      <c r="B3" s="6"/>
      <c r="C3" s="7">
        <f t="array" ref="C3:I3">DaysAndWeeks+DATE(CalendarYear,5,1)-WEEKDAY(DATE(CalendarYear,5,1),(WeekStart="Ma")+1)+1</f>
        <v>45047</v>
      </c>
      <c r="D3" s="7">
        <v>45048</v>
      </c>
      <c r="E3" s="7">
        <v>45049</v>
      </c>
      <c r="F3" s="7">
        <v>45050</v>
      </c>
      <c r="G3" s="7">
        <v>45051</v>
      </c>
      <c r="H3" s="8">
        <v>45052</v>
      </c>
      <c r="I3" s="8">
        <v>45053</v>
      </c>
    </row>
    <row r="4" spans="2:9" ht="75" customHeight="1" thickTop="1" thickBot="1" x14ac:dyDescent="0.35">
      <c r="C4" s="9" t="s">
        <v>5</v>
      </c>
      <c r="D4" s="9"/>
      <c r="E4" s="9"/>
      <c r="F4" s="9"/>
      <c r="G4" s="9"/>
      <c r="H4" s="10"/>
      <c r="I4" s="10"/>
    </row>
    <row r="5" spans="2:9" ht="19.5" customHeight="1" thickTop="1" thickBot="1" x14ac:dyDescent="0.35">
      <c r="C5" s="7">
        <f t="array" ref="C5:I5">DaysAndWeeks+DATE(CalendarYear,5,1)-WEEKDAY(DATE(CalendarYear,5,1),(WeekStart="Ma")+1)+8</f>
        <v>45054</v>
      </c>
      <c r="D5" s="7">
        <v>45055</v>
      </c>
      <c r="E5" s="7">
        <v>45056</v>
      </c>
      <c r="F5" s="7">
        <v>45057</v>
      </c>
      <c r="G5" s="7">
        <v>45058</v>
      </c>
      <c r="H5" s="8">
        <v>45059</v>
      </c>
      <c r="I5" s="8">
        <v>45060</v>
      </c>
    </row>
    <row r="6" spans="2:9" ht="75" customHeight="1" thickTop="1" thickBot="1" x14ac:dyDescent="0.35">
      <c r="C6" s="11"/>
      <c r="D6" s="11"/>
      <c r="E6" s="11"/>
      <c r="F6" s="11"/>
      <c r="G6" s="11"/>
      <c r="H6" s="10"/>
      <c r="I6" s="10"/>
    </row>
    <row r="7" spans="2:9" ht="19.5" customHeight="1" thickTop="1" thickBot="1" x14ac:dyDescent="0.35">
      <c r="C7" s="7">
        <f t="array" ref="C7:I7">DaysAndWeeks+DATE(CalendarYear,5,1)-WEEKDAY(DATE(CalendarYear,5,1),(WeekStart="Ma")+1)+15</f>
        <v>45061</v>
      </c>
      <c r="D7" s="7">
        <v>45062</v>
      </c>
      <c r="E7" s="7">
        <v>45063</v>
      </c>
      <c r="F7" s="7">
        <v>45064</v>
      </c>
      <c r="G7" s="7">
        <v>45065</v>
      </c>
      <c r="H7" s="8">
        <v>45066</v>
      </c>
      <c r="I7" s="8">
        <v>45067</v>
      </c>
    </row>
    <row r="8" spans="2:9" ht="75" customHeight="1" thickTop="1" thickBot="1" x14ac:dyDescent="0.35">
      <c r="C8" s="11"/>
      <c r="D8" s="11"/>
      <c r="E8" s="11"/>
      <c r="F8" s="11"/>
      <c r="G8" s="11"/>
      <c r="H8" s="10"/>
      <c r="I8" s="10"/>
    </row>
    <row r="9" spans="2:9" ht="19.5" customHeight="1" thickTop="1" thickBot="1" x14ac:dyDescent="0.35">
      <c r="C9" s="7">
        <f t="array" ref="C9:I9">DaysAndWeeks+DATE(CalendarYear,5,1)-WEEKDAY(DATE(CalendarYear,5,1),(WeekStart="Ma")+1)+22</f>
        <v>45068</v>
      </c>
      <c r="D9" s="7">
        <v>45069</v>
      </c>
      <c r="E9" s="7">
        <v>45070</v>
      </c>
      <c r="F9" s="7">
        <v>45071</v>
      </c>
      <c r="G9" s="7">
        <v>45072</v>
      </c>
      <c r="H9" s="8">
        <v>45073</v>
      </c>
      <c r="I9" s="8">
        <v>45074</v>
      </c>
    </row>
    <row r="10" spans="2:9" ht="75" customHeight="1" thickTop="1" thickBot="1" x14ac:dyDescent="0.35">
      <c r="C10" s="11"/>
      <c r="D10" s="11"/>
      <c r="E10" s="11"/>
      <c r="F10" s="11"/>
      <c r="G10" s="11"/>
      <c r="H10" s="10"/>
      <c r="I10" s="10"/>
    </row>
    <row r="11" spans="2:9" ht="19.5" customHeight="1" thickTop="1" thickBot="1" x14ac:dyDescent="0.35">
      <c r="C11" s="7">
        <f t="array" ref="C11:I11">DaysAndWeeks+DATE(CalendarYear,5,1)-WEEKDAY(DATE(CalendarYear,5,1),(WeekStart="Ma")+1)+29</f>
        <v>45075</v>
      </c>
      <c r="D11" s="7">
        <v>45076</v>
      </c>
      <c r="E11" s="7">
        <v>45077</v>
      </c>
      <c r="F11" s="7">
        <v>45078</v>
      </c>
      <c r="G11" s="7">
        <v>45079</v>
      </c>
      <c r="H11" s="8">
        <v>45080</v>
      </c>
      <c r="I11" s="8">
        <v>45081</v>
      </c>
    </row>
    <row r="12" spans="2:9" ht="75" customHeight="1" thickTop="1" thickBot="1" x14ac:dyDescent="0.35">
      <c r="C12" s="11"/>
      <c r="D12" s="11"/>
      <c r="E12" s="11"/>
      <c r="F12" s="11"/>
      <c r="G12" s="11"/>
      <c r="H12" s="10"/>
      <c r="I12" s="10"/>
    </row>
    <row r="13" spans="2:9" ht="19.5" customHeight="1" thickTop="1" thickBot="1" x14ac:dyDescent="0.35">
      <c r="C13" s="7">
        <f t="array" ref="C13:D13">DaysAndWeeks+DATE(CalendarYear,5,1)-WEEKDAY(DATE(CalendarYear,5,1),(WeekStart="Ma")+1)+36</f>
        <v>45082</v>
      </c>
      <c r="D13" s="7">
        <v>45083</v>
      </c>
      <c r="E13" s="18" t="s">
        <v>0</v>
      </c>
      <c r="F13" s="21" t="s">
        <v>6</v>
      </c>
      <c r="G13" s="19"/>
      <c r="H13" s="19"/>
      <c r="I13" s="19"/>
    </row>
    <row r="14" spans="2:9" ht="75" customHeight="1" thickTop="1" thickBot="1" x14ac:dyDescent="0.35">
      <c r="C14" s="11"/>
      <c r="D14" s="11"/>
      <c r="E14" s="18"/>
      <c r="F14" s="19"/>
      <c r="G14" s="19"/>
      <c r="H14" s="19"/>
      <c r="I14" s="19"/>
    </row>
    <row r="15" spans="2:9" ht="16.5" customHeight="1" thickTop="1" x14ac:dyDescent="0.3"/>
    <row r="16" spans="2:9" ht="16.5" customHeight="1" x14ac:dyDescent="0.3"/>
    <row r="17" ht="16.5" customHeight="1" x14ac:dyDescent="0.3"/>
  </sheetData>
  <mergeCells count="2">
    <mergeCell ref="E13:E14"/>
    <mergeCell ref="F13:I14"/>
  </mergeCells>
  <conditionalFormatting sqref="C11:I11 C13:D13">
    <cfRule type="expression" dxfId="39" priority="5">
      <formula>AND(DAY(C11)&gt;=1,DAY(C11)&lt;=15)</formula>
    </cfRule>
  </conditionalFormatting>
  <conditionalFormatting sqref="C3:H4">
    <cfRule type="expression" dxfId="38" priority="4">
      <formula>DAY(C3)&gt;8</formula>
    </cfRule>
  </conditionalFormatting>
  <conditionalFormatting sqref="C3:C14">
    <cfRule type="expression" dxfId="37" priority="3">
      <formula>C$2="ZO"</formula>
    </cfRule>
  </conditionalFormatting>
  <conditionalFormatting sqref="H3:I12">
    <cfRule type="expression" dxfId="36" priority="2">
      <formula>H$2="ZA"</formula>
    </cfRule>
  </conditionalFormatting>
  <conditionalFormatting sqref="I3:I12">
    <cfRule type="expression" dxfId="35" priority="1">
      <formula>$I$2="ZO"</formula>
    </cfRule>
  </conditionalFormatting>
  <dataValidations count="8">
    <dataValidation allowBlank="1" showInputMessage="1" showErrorMessage="1" prompt="De kalenderdag in deze rij en in de rijen 5, 7, 9, 11 en 13 worden automatisch bijgewerkt. Als deze cel het getal 1 niet bevat, dan is het een dag van de vorige maand. Voer maandelijkse notities in in cel F13" sqref="C3"/>
    <dataValidation allowBlank="1" showInputMessage="1" showErrorMessage="1" prompt="Voer dagelijkse notities op basis van de kalenderdag hierboven in de cellen in in deze rij en rij 6, 8, 10, 12 en 14, kolom C tot en met I" sqref="C4"/>
    <dataValidation allowBlank="1" showInputMessage="1" showErrorMessage="1" prompt="De maand van dit werkblad bevindt zich in deze cel. De kalender begint in de cel rechts en bevat datums uit de vorige, huidige en volgende maand. Voer de maandelijkse notities in cel F13 in" sqref="B2"/>
    <dataValidation allowBlank="1" showInputMessage="1" showErrorMessage="1" prompt="Het jaar in deze cel wordt automatisch bijgewerkt op basis van een jaar dat is ingevoerd in het werkblad Januari. De maand voor dit werkblad bevindt zich in de cel hieronder" sqref="B1"/>
    <dataValidation allowBlank="1" showInputMessage="1" showErrorMessage="1" prompt="Voer in de cel rechts notities in" sqref="E13:E14"/>
    <dataValidation allowBlank="1" showInputMessage="1" showErrorMessage="1" prompt="Voer notities in deze cel in" sqref="F13:I14"/>
    <dataValidation allowBlank="1" showInputMessage="1" showErrorMessage="1" prompt="Deze rij bevat namen van de weekdagen voor deze agenda. Deze cel bevat de eerste dag van de week. Als u de eerste dag wilt wijzigen, selecteert u een nieuwe dag van de week in cel L3 in het werkblad Januari" sqref="C2"/>
    <dataValidation allowBlank="1" showInputMessage="1" showErrorMessage="1" prompt="Maandkalender mei" sqref="A1"/>
  </dataValidations>
  <printOptions horizontalCentered="1" verticalCentered="1"/>
  <pageMargins left="0.25" right="0.25" top="0.5" bottom="0.5" header="0.3" footer="0.3"/>
  <pageSetup paperSize="9" scale="86" orientation="landscape" r:id="rId1"/>
  <headerFooter differentFirst="1">
    <oddFooter>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tabColor theme="3" tint="-0.499984740745262"/>
    <pageSetUpPr autoPageBreaks="0" fitToPage="1"/>
  </sheetPr>
  <dimension ref="B1:I17"/>
  <sheetViews>
    <sheetView showGridLines="0" zoomScaleNormal="100" workbookViewId="0">
      <selection activeCell="G20" sqref="G20"/>
    </sheetView>
  </sheetViews>
  <sheetFormatPr defaultColWidth="9.875" defaultRowHeight="16.5" x14ac:dyDescent="0.3"/>
  <cols>
    <col min="1" max="1" width="2.625" customWidth="1"/>
    <col min="2" max="2" width="21.625" customWidth="1"/>
    <col min="3" max="9" width="18.375" customWidth="1"/>
    <col min="10" max="10" width="2.625" customWidth="1"/>
    <col min="11" max="11" width="8.75" customWidth="1"/>
  </cols>
  <sheetData>
    <row r="1" spans="2:9" ht="20.100000000000001" customHeight="1" thickBot="1" x14ac:dyDescent="0.35">
      <c r="B1" s="4">
        <f>CalendarYear</f>
        <v>2023</v>
      </c>
    </row>
    <row r="2" spans="2:9" ht="30" customHeight="1" thickTop="1" thickBot="1" x14ac:dyDescent="0.35">
      <c r="B2" s="5" t="str">
        <f>UPPER(TEXT(C5,"mmmm"))</f>
        <v>JUNI</v>
      </c>
      <c r="C2" s="16" t="str">
        <f>UPPER(TEXT(WeekStart,"ddd"))</f>
        <v>MA</v>
      </c>
      <c r="D2" s="16" t="str">
        <f t="shared" ref="D2:I2" si="0">UPPER(TEXT(D3,"ddd"))</f>
        <v>DI</v>
      </c>
      <c r="E2" s="16" t="str">
        <f t="shared" si="0"/>
        <v>WO</v>
      </c>
      <c r="F2" s="16" t="str">
        <f t="shared" si="0"/>
        <v>DO</v>
      </c>
      <c r="G2" s="16" t="str">
        <f t="shared" si="0"/>
        <v>VR</v>
      </c>
      <c r="H2" s="16" t="str">
        <f t="shared" si="0"/>
        <v>ZA</v>
      </c>
      <c r="I2" s="16" t="str">
        <f t="shared" si="0"/>
        <v>ZO</v>
      </c>
    </row>
    <row r="3" spans="2:9" ht="19.5" customHeight="1" thickTop="1" thickBot="1" x14ac:dyDescent="0.35">
      <c r="B3" s="6"/>
      <c r="C3" s="7">
        <f t="array" ref="C3:I3">DaysAndWeeks+DATE(CalendarYear,6,1)-WEEKDAY(DATE(CalendarYear,6,1),(WeekStart="Ma")+1)+1</f>
        <v>45075</v>
      </c>
      <c r="D3" s="7">
        <v>45076</v>
      </c>
      <c r="E3" s="7">
        <v>45077</v>
      </c>
      <c r="F3" s="7">
        <v>45078</v>
      </c>
      <c r="G3" s="7">
        <v>45079</v>
      </c>
      <c r="H3" s="8">
        <v>45080</v>
      </c>
      <c r="I3" s="8">
        <v>45081</v>
      </c>
    </row>
    <row r="4" spans="2:9" ht="75" customHeight="1" thickTop="1" thickBot="1" x14ac:dyDescent="0.35">
      <c r="C4" s="9"/>
      <c r="D4" s="9"/>
      <c r="E4" s="9"/>
      <c r="F4" s="9"/>
      <c r="G4" s="9"/>
      <c r="H4" s="10"/>
      <c r="I4" s="10"/>
    </row>
    <row r="5" spans="2:9" ht="19.5" customHeight="1" thickTop="1" thickBot="1" x14ac:dyDescent="0.35">
      <c r="C5" s="7">
        <f t="array" ref="C5:I5">DaysAndWeeks+DATE(CalendarYear,6,1)-WEEKDAY(DATE(CalendarYear,6,1),(WeekStart="Ma")+1)+8</f>
        <v>45082</v>
      </c>
      <c r="D5" s="7">
        <v>45083</v>
      </c>
      <c r="E5" s="7">
        <v>45084</v>
      </c>
      <c r="F5" s="7">
        <v>45085</v>
      </c>
      <c r="G5" s="7">
        <v>45086</v>
      </c>
      <c r="H5" s="8">
        <v>45087</v>
      </c>
      <c r="I5" s="8">
        <v>45088</v>
      </c>
    </row>
    <row r="6" spans="2:9" ht="75" customHeight="1" thickTop="1" thickBot="1" x14ac:dyDescent="0.35">
      <c r="C6" s="11"/>
      <c r="D6" s="11"/>
      <c r="E6" s="11"/>
      <c r="F6" s="11"/>
      <c r="G6" s="11"/>
      <c r="H6" s="10"/>
      <c r="I6" s="10"/>
    </row>
    <row r="7" spans="2:9" ht="19.5" customHeight="1" thickTop="1" thickBot="1" x14ac:dyDescent="0.35">
      <c r="C7" s="7">
        <f t="array" ref="C7:I7">DaysAndWeeks+DATE(CalendarYear,6,1)-WEEKDAY(DATE(CalendarYear,6,1),(WeekStart="Ma")+1)+15</f>
        <v>45089</v>
      </c>
      <c r="D7" s="7">
        <v>45090</v>
      </c>
      <c r="E7" s="7">
        <v>45091</v>
      </c>
      <c r="F7" s="7">
        <v>45092</v>
      </c>
      <c r="G7" s="7">
        <v>45093</v>
      </c>
      <c r="H7" s="8">
        <v>45094</v>
      </c>
      <c r="I7" s="8">
        <v>45095</v>
      </c>
    </row>
    <row r="8" spans="2:9" ht="75" customHeight="1" thickTop="1" thickBot="1" x14ac:dyDescent="0.35">
      <c r="C8" s="11"/>
      <c r="D8" s="11"/>
      <c r="E8" s="11"/>
      <c r="F8" s="11"/>
      <c r="G8" s="11"/>
      <c r="H8" s="10"/>
      <c r="I8" s="10"/>
    </row>
    <row r="9" spans="2:9" ht="19.5" customHeight="1" thickTop="1" thickBot="1" x14ac:dyDescent="0.35">
      <c r="C9" s="7">
        <f t="array" ref="C9:I9">DaysAndWeeks+DATE(CalendarYear,6,1)-WEEKDAY(DATE(CalendarYear,6,1),(WeekStart="Ma")+1)+22</f>
        <v>45096</v>
      </c>
      <c r="D9" s="7">
        <v>45097</v>
      </c>
      <c r="E9" s="7">
        <v>45098</v>
      </c>
      <c r="F9" s="7">
        <v>45099</v>
      </c>
      <c r="G9" s="7">
        <v>45100</v>
      </c>
      <c r="H9" s="8">
        <v>45101</v>
      </c>
      <c r="I9" s="8">
        <v>45102</v>
      </c>
    </row>
    <row r="10" spans="2:9" ht="75" customHeight="1" thickTop="1" thickBot="1" x14ac:dyDescent="0.35">
      <c r="C10" s="11"/>
      <c r="D10" s="11"/>
      <c r="E10" s="11"/>
      <c r="F10" s="11"/>
      <c r="G10" s="11"/>
      <c r="H10" s="10"/>
      <c r="I10" s="10"/>
    </row>
    <row r="11" spans="2:9" ht="19.5" customHeight="1" thickTop="1" thickBot="1" x14ac:dyDescent="0.35">
      <c r="C11" s="7">
        <f t="array" ref="C11:I11">DaysAndWeeks+DATE(CalendarYear,6,1)-WEEKDAY(DATE(CalendarYear,6,1),(WeekStart="Ma")+1)+29</f>
        <v>45103</v>
      </c>
      <c r="D11" s="7">
        <v>45104</v>
      </c>
      <c r="E11" s="7">
        <v>45105</v>
      </c>
      <c r="F11" s="7">
        <v>45106</v>
      </c>
      <c r="G11" s="7">
        <v>45107</v>
      </c>
      <c r="H11" s="8">
        <v>45108</v>
      </c>
      <c r="I11" s="8">
        <v>45109</v>
      </c>
    </row>
    <row r="12" spans="2:9" ht="75" customHeight="1" thickTop="1" thickBot="1" x14ac:dyDescent="0.35">
      <c r="C12" s="11"/>
      <c r="D12" s="11"/>
      <c r="E12" s="11"/>
      <c r="F12" s="11"/>
      <c r="G12" s="11"/>
      <c r="H12" s="10"/>
      <c r="I12" s="10"/>
    </row>
    <row r="13" spans="2:9" ht="19.5" customHeight="1" thickTop="1" thickBot="1" x14ac:dyDescent="0.35">
      <c r="C13" s="7">
        <f t="array" ref="C13:D13">DaysAndWeeks+DATE(CalendarYear,6,1)-WEEKDAY(DATE(CalendarYear,6,1),(WeekStart="Ma")+1)+36</f>
        <v>45110</v>
      </c>
      <c r="D13" s="7">
        <v>45111</v>
      </c>
      <c r="E13" s="18" t="s">
        <v>0</v>
      </c>
      <c r="F13" s="21" t="s">
        <v>6</v>
      </c>
      <c r="G13" s="19"/>
      <c r="H13" s="19"/>
      <c r="I13" s="19"/>
    </row>
    <row r="14" spans="2:9" ht="75" customHeight="1" thickTop="1" thickBot="1" x14ac:dyDescent="0.35">
      <c r="C14" s="11"/>
      <c r="D14" s="11"/>
      <c r="E14" s="18"/>
      <c r="F14" s="19"/>
      <c r="G14" s="19"/>
      <c r="H14" s="19"/>
      <c r="I14" s="19"/>
    </row>
    <row r="15" spans="2:9" ht="16.5" customHeight="1" thickTop="1" x14ac:dyDescent="0.3"/>
    <row r="16" spans="2:9" ht="16.5" customHeight="1" x14ac:dyDescent="0.3"/>
    <row r="17" ht="16.5" customHeight="1" x14ac:dyDescent="0.3"/>
  </sheetData>
  <mergeCells count="2">
    <mergeCell ref="E13:E14"/>
    <mergeCell ref="F13:I14"/>
  </mergeCells>
  <conditionalFormatting sqref="C11:I11 C13:D13">
    <cfRule type="expression" dxfId="34" priority="5">
      <formula>AND(DAY(C11)&gt;=1,DAY(C11)&lt;=15)</formula>
    </cfRule>
  </conditionalFormatting>
  <conditionalFormatting sqref="C3:H4">
    <cfRule type="expression" dxfId="33" priority="4">
      <formula>DAY(C3)&gt;8</formula>
    </cfRule>
  </conditionalFormatting>
  <conditionalFormatting sqref="C3:C14">
    <cfRule type="expression" dxfId="32" priority="3">
      <formula>C$2="ZO"</formula>
    </cfRule>
  </conditionalFormatting>
  <conditionalFormatting sqref="H3:I12">
    <cfRule type="expression" dxfId="31" priority="2">
      <formula>H$2="ZA"</formula>
    </cfRule>
  </conditionalFormatting>
  <conditionalFormatting sqref="I3:I12">
    <cfRule type="expression" dxfId="30" priority="1">
      <formula>$I$2="ZO"</formula>
    </cfRule>
  </conditionalFormatting>
  <dataValidations count="8">
    <dataValidation allowBlank="1" showInputMessage="1" showErrorMessage="1" prompt="De kalenderdag in deze rij en in de rijen 5, 7, 9, 11 en 13 worden automatisch bijgewerkt. Als deze cel het getal 1 niet bevat, dan is het een dag van de vorige maand. Voer maandelijkse notities in in cel F13" sqref="C3"/>
    <dataValidation allowBlank="1" showInputMessage="1" showErrorMessage="1" prompt="Maandkalender juni" sqref="A1"/>
    <dataValidation allowBlank="1" showInputMessage="1" showErrorMessage="1" prompt="Deze rij bevat namen van de weekdagen voor deze agenda. Deze cel bevat de eerste dag van de week. Als u de eerste dag wilt wijzigen, selecteert u een nieuwe dag van de week in cel L3 in het werkblad Januari" sqref="C2"/>
    <dataValidation allowBlank="1" showInputMessage="1" showErrorMessage="1" prompt="Voer notities in deze cel in" sqref="F13:I14"/>
    <dataValidation allowBlank="1" showInputMessage="1" showErrorMessage="1" prompt="Voer in de cel rechts notities in" sqref="E13:E14"/>
    <dataValidation allowBlank="1" showInputMessage="1" showErrorMessage="1" prompt="Het jaar in deze cel wordt automatisch bijgewerkt op basis van een jaar dat is ingevoerd in het werkblad Januari. De maand voor dit werkblad bevindt zich in de cel hieronder" sqref="B1"/>
    <dataValidation allowBlank="1" showInputMessage="1" showErrorMessage="1" prompt="De maand van dit werkblad bevindt zich in deze cel. De kalender begint in de cel rechts en bevat datums uit de vorige, huidige en volgende maand. Voer de maandelijkse notities in cel F13 in" sqref="B2"/>
    <dataValidation allowBlank="1" showInputMessage="1" showErrorMessage="1" prompt="Voer dagelijkse notities op basis van de kalenderdag hierboven in de cellen in in deze rij en rij 6, 8, 10, 12 en 14, kolom C tot en met I" sqref="C4"/>
  </dataValidations>
  <printOptions horizontalCentered="1" verticalCentered="1"/>
  <pageMargins left="0.25" right="0.25" top="0.5" bottom="0.5" header="0.3" footer="0.3"/>
  <pageSetup paperSize="9" scale="86" orientation="landscape" r:id="rId1"/>
  <headerFooter differentFirst="1">
    <oddFooter>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tabColor theme="3" tint="0.79998168889431442"/>
    <pageSetUpPr autoPageBreaks="0" fitToPage="1"/>
  </sheetPr>
  <dimension ref="B1:I17"/>
  <sheetViews>
    <sheetView showGridLines="0" zoomScaleNormal="100" workbookViewId="0">
      <selection activeCell="E22" sqref="E22"/>
    </sheetView>
  </sheetViews>
  <sheetFormatPr defaultColWidth="9.875" defaultRowHeight="16.5" x14ac:dyDescent="0.3"/>
  <cols>
    <col min="1" max="1" width="2.625" customWidth="1"/>
    <col min="2" max="2" width="21.625" customWidth="1"/>
    <col min="3" max="9" width="18.375" customWidth="1"/>
    <col min="10" max="10" width="2.625" customWidth="1"/>
    <col min="11" max="11" width="8.75" customWidth="1"/>
  </cols>
  <sheetData>
    <row r="1" spans="2:9" ht="20.100000000000001" customHeight="1" thickBot="1" x14ac:dyDescent="0.35">
      <c r="B1" s="4">
        <f>CalendarYear</f>
        <v>2023</v>
      </c>
    </row>
    <row r="2" spans="2:9" ht="30" customHeight="1" thickTop="1" thickBot="1" x14ac:dyDescent="0.35">
      <c r="B2" s="5" t="str">
        <f>UPPER(TEXT(C5,"mmmm"))</f>
        <v>JULI</v>
      </c>
      <c r="C2" s="16" t="str">
        <f>UPPER(TEXT(WeekStart,"ddd"))</f>
        <v>MA</v>
      </c>
      <c r="D2" s="16" t="str">
        <f t="shared" ref="D2:I2" si="0">UPPER(TEXT(D3,"ddd"))</f>
        <v>DI</v>
      </c>
      <c r="E2" s="16" t="str">
        <f t="shared" si="0"/>
        <v>WO</v>
      </c>
      <c r="F2" s="16" t="str">
        <f t="shared" si="0"/>
        <v>DO</v>
      </c>
      <c r="G2" s="16" t="str">
        <f t="shared" si="0"/>
        <v>VR</v>
      </c>
      <c r="H2" s="16" t="str">
        <f t="shared" si="0"/>
        <v>ZA</v>
      </c>
      <c r="I2" s="16" t="str">
        <f t="shared" si="0"/>
        <v>ZO</v>
      </c>
    </row>
    <row r="3" spans="2:9" ht="19.5" customHeight="1" thickTop="1" thickBot="1" x14ac:dyDescent="0.35">
      <c r="B3" s="6"/>
      <c r="C3" s="7">
        <f t="array" ref="C3:I3">DaysAndWeeks+DATE(CalendarYear,7,1)-WEEKDAY(DATE(CalendarYear,7,1),(WeekStart="Ma")+1)+1</f>
        <v>45103</v>
      </c>
      <c r="D3" s="7">
        <v>45104</v>
      </c>
      <c r="E3" s="7">
        <v>45105</v>
      </c>
      <c r="F3" s="7">
        <v>45106</v>
      </c>
      <c r="G3" s="7">
        <v>45107</v>
      </c>
      <c r="H3" s="8">
        <v>45108</v>
      </c>
      <c r="I3" s="8">
        <v>45109</v>
      </c>
    </row>
    <row r="4" spans="2:9" ht="75" customHeight="1" thickTop="1" thickBot="1" x14ac:dyDescent="0.35">
      <c r="C4" s="9"/>
      <c r="D4" s="9"/>
      <c r="E4" s="9"/>
      <c r="F4" s="9"/>
      <c r="G4" s="9"/>
      <c r="H4" s="10"/>
      <c r="I4" s="10"/>
    </row>
    <row r="5" spans="2:9" ht="19.5" customHeight="1" thickTop="1" thickBot="1" x14ac:dyDescent="0.35">
      <c r="C5" s="7">
        <f t="array" ref="C5:I5">DaysAndWeeks+DATE(CalendarYear,7,1)-WEEKDAY(DATE(CalendarYear,7,1),(WeekStart="Ma")+1)+8</f>
        <v>45110</v>
      </c>
      <c r="D5" s="7">
        <v>45111</v>
      </c>
      <c r="E5" s="7">
        <v>45112</v>
      </c>
      <c r="F5" s="7">
        <v>45113</v>
      </c>
      <c r="G5" s="7">
        <v>45114</v>
      </c>
      <c r="H5" s="8">
        <v>45115</v>
      </c>
      <c r="I5" s="8">
        <v>45116</v>
      </c>
    </row>
    <row r="6" spans="2:9" ht="75" customHeight="1" thickTop="1" thickBot="1" x14ac:dyDescent="0.35">
      <c r="C6" s="11"/>
      <c r="D6" s="11"/>
      <c r="E6" s="11"/>
      <c r="F6" s="11"/>
      <c r="G6" s="11"/>
      <c r="H6" s="10"/>
      <c r="I6" s="10"/>
    </row>
    <row r="7" spans="2:9" ht="19.5" customHeight="1" thickTop="1" thickBot="1" x14ac:dyDescent="0.35">
      <c r="C7" s="7">
        <f t="array" ref="C7:I7">DaysAndWeeks+DATE(CalendarYear,7,1)-WEEKDAY(DATE(CalendarYear,7,1),(WeekStart="Ma")+1)+15</f>
        <v>45117</v>
      </c>
      <c r="D7" s="7">
        <v>45118</v>
      </c>
      <c r="E7" s="7">
        <v>45119</v>
      </c>
      <c r="F7" s="7">
        <v>45120</v>
      </c>
      <c r="G7" s="7">
        <v>45121</v>
      </c>
      <c r="H7" s="8">
        <v>45122</v>
      </c>
      <c r="I7" s="8">
        <v>45123</v>
      </c>
    </row>
    <row r="8" spans="2:9" ht="75" customHeight="1" thickTop="1" thickBot="1" x14ac:dyDescent="0.35">
      <c r="C8" s="11"/>
      <c r="D8" s="11"/>
      <c r="E8" s="11"/>
      <c r="F8" s="11"/>
      <c r="G8" s="11"/>
      <c r="H8" s="10"/>
      <c r="I8" s="10"/>
    </row>
    <row r="9" spans="2:9" ht="19.5" customHeight="1" thickTop="1" thickBot="1" x14ac:dyDescent="0.35">
      <c r="C9" s="7">
        <f t="array" ref="C9:I9">DaysAndWeeks+DATE(CalendarYear,7,1)-WEEKDAY(DATE(CalendarYear,7,1),(WeekStart="Ma")+1)+22</f>
        <v>45124</v>
      </c>
      <c r="D9" s="7">
        <v>45125</v>
      </c>
      <c r="E9" s="7">
        <v>45126</v>
      </c>
      <c r="F9" s="7">
        <v>45127</v>
      </c>
      <c r="G9" s="7">
        <v>45128</v>
      </c>
      <c r="H9" s="8">
        <v>45129</v>
      </c>
      <c r="I9" s="8">
        <v>45130</v>
      </c>
    </row>
    <row r="10" spans="2:9" ht="75" customHeight="1" thickTop="1" thickBot="1" x14ac:dyDescent="0.35">
      <c r="C10" s="11"/>
      <c r="D10" s="11"/>
      <c r="E10" s="11"/>
      <c r="F10" s="11"/>
      <c r="G10" s="11"/>
      <c r="H10" s="10"/>
      <c r="I10" s="10"/>
    </row>
    <row r="11" spans="2:9" ht="19.5" customHeight="1" thickTop="1" thickBot="1" x14ac:dyDescent="0.35">
      <c r="C11" s="7">
        <f t="array" ref="C11:I11">DaysAndWeeks+DATE(CalendarYear,7,1)-WEEKDAY(DATE(CalendarYear,7,1),(WeekStart="Ma")+1)+29</f>
        <v>45131</v>
      </c>
      <c r="D11" s="7">
        <v>45132</v>
      </c>
      <c r="E11" s="7">
        <v>45133</v>
      </c>
      <c r="F11" s="7">
        <v>45134</v>
      </c>
      <c r="G11" s="7">
        <v>45135</v>
      </c>
      <c r="H11" s="8">
        <v>45136</v>
      </c>
      <c r="I11" s="8">
        <v>45137</v>
      </c>
    </row>
    <row r="12" spans="2:9" ht="75" customHeight="1" thickTop="1" thickBot="1" x14ac:dyDescent="0.35">
      <c r="C12" s="11"/>
      <c r="D12" s="11"/>
      <c r="E12" s="11"/>
      <c r="F12" s="11"/>
      <c r="G12" s="11"/>
      <c r="H12" s="10"/>
      <c r="I12" s="10"/>
    </row>
    <row r="13" spans="2:9" ht="19.5" customHeight="1" thickTop="1" thickBot="1" x14ac:dyDescent="0.35">
      <c r="C13" s="7">
        <f t="array" ref="C13:D13">DaysAndWeeks+DATE(CalendarYear,7,1)-WEEKDAY(DATE(CalendarYear,7,1),(WeekStart="Ma")+1)+36</f>
        <v>45138</v>
      </c>
      <c r="D13" s="7">
        <v>45139</v>
      </c>
      <c r="E13" s="18" t="s">
        <v>0</v>
      </c>
      <c r="F13" s="19"/>
      <c r="G13" s="19"/>
      <c r="H13" s="19"/>
      <c r="I13" s="19"/>
    </row>
    <row r="14" spans="2:9" ht="75" customHeight="1" thickTop="1" thickBot="1" x14ac:dyDescent="0.35">
      <c r="C14" s="11"/>
      <c r="D14" s="11"/>
      <c r="E14" s="18"/>
      <c r="F14" s="19"/>
      <c r="G14" s="19"/>
      <c r="H14" s="19"/>
      <c r="I14" s="19"/>
    </row>
    <row r="15" spans="2:9" ht="16.5" customHeight="1" thickTop="1" x14ac:dyDescent="0.3"/>
    <row r="16" spans="2:9" ht="16.5" customHeight="1" x14ac:dyDescent="0.3"/>
    <row r="17" ht="16.5" customHeight="1" x14ac:dyDescent="0.3"/>
  </sheetData>
  <mergeCells count="2">
    <mergeCell ref="E13:E14"/>
    <mergeCell ref="F13:I14"/>
  </mergeCells>
  <conditionalFormatting sqref="C11:I11 C13:D13">
    <cfRule type="expression" dxfId="29" priority="5">
      <formula>AND(DAY(C11)&gt;=1,DAY(C11)&lt;=15)</formula>
    </cfRule>
  </conditionalFormatting>
  <conditionalFormatting sqref="C3:H4">
    <cfRule type="expression" dxfId="28" priority="4">
      <formula>DAY(C3)&gt;8</formula>
    </cfRule>
  </conditionalFormatting>
  <conditionalFormatting sqref="C3:C14">
    <cfRule type="expression" dxfId="27" priority="3">
      <formula>C$2="ZO"</formula>
    </cfRule>
  </conditionalFormatting>
  <conditionalFormatting sqref="H3:I12">
    <cfRule type="expression" dxfId="26" priority="2">
      <formula>H$2="ZA"</formula>
    </cfRule>
  </conditionalFormatting>
  <conditionalFormatting sqref="I3:I12">
    <cfRule type="expression" dxfId="25" priority="1">
      <formula>$I$2="ZO"</formula>
    </cfRule>
  </conditionalFormatting>
  <dataValidations count="8">
    <dataValidation allowBlank="1" showInputMessage="1" showErrorMessage="1" prompt="De kalenderdag in deze rij en in de rijen 5, 7, 9, 11 en 13 worden automatisch bijgewerkt. Als deze cel het getal 1 niet bevat, dan is het een dag van de vorige maand. Voer maandelijkse notities in in cel F13" sqref="C3"/>
    <dataValidation allowBlank="1" showInputMessage="1" showErrorMessage="1" prompt="Voer dagelijkse notities op basis van de kalenderdag hierboven in de cellen in in deze rij en rij 6, 8, 10, 12 en 14, kolom C tot en met I" sqref="C4"/>
    <dataValidation allowBlank="1" showInputMessage="1" showErrorMessage="1" prompt="De maand van dit werkblad bevindt zich in deze cel. De kalender begint in de cel rechts en bevat datums uit de vorige, huidige en volgende maand. Voer de maandelijkse notities in cel F13 in" sqref="B2"/>
    <dataValidation allowBlank="1" showInputMessage="1" showErrorMessage="1" prompt="Het jaar in deze cel wordt automatisch bijgewerkt op basis van een jaar dat is ingevoerd in het werkblad Januari. De maand voor dit werkblad bevindt zich in de cel hieronder" sqref="B1"/>
    <dataValidation allowBlank="1" showInputMessage="1" showErrorMessage="1" prompt="Voer in de cel rechts notities in" sqref="E13:E14"/>
    <dataValidation allowBlank="1" showInputMessage="1" showErrorMessage="1" prompt="Voer notities in deze cel in" sqref="F13:I14"/>
    <dataValidation allowBlank="1" showInputMessage="1" showErrorMessage="1" prompt="Deze rij bevat namen van de weekdagen voor deze agenda. Deze cel bevat de eerste dag van de week. Als u de eerste dag wilt wijzigen, selecteert u een nieuwe dag van de week in cel L3 in het werkblad Januari" sqref="C2"/>
    <dataValidation allowBlank="1" showInputMessage="1" showErrorMessage="1" prompt="Maandkalender juli" sqref="A1"/>
  </dataValidations>
  <printOptions horizontalCentered="1" verticalCentered="1"/>
  <pageMargins left="0.25" right="0.25" top="0.5" bottom="0.5" header="0.3" footer="0.3"/>
  <pageSetup paperSize="9" orientation="landscape" r:id="rId1"/>
  <headerFooter differentFirst="1">
    <oddFooter>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tabColor theme="3" tint="0.59999389629810485"/>
    <pageSetUpPr autoPageBreaks="0" fitToPage="1"/>
  </sheetPr>
  <dimension ref="B1:I17"/>
  <sheetViews>
    <sheetView showGridLines="0" zoomScaleNormal="100" workbookViewId="0">
      <selection activeCell="E22" sqref="E22"/>
    </sheetView>
  </sheetViews>
  <sheetFormatPr defaultColWidth="9.875" defaultRowHeight="16.5" x14ac:dyDescent="0.3"/>
  <cols>
    <col min="1" max="1" width="2.625" customWidth="1"/>
    <col min="2" max="2" width="21.625" customWidth="1"/>
    <col min="3" max="9" width="18.375" customWidth="1"/>
    <col min="10" max="10" width="2.625" customWidth="1"/>
    <col min="11" max="11" width="8.75" customWidth="1"/>
  </cols>
  <sheetData>
    <row r="1" spans="2:9" ht="20.100000000000001" customHeight="1" thickBot="1" x14ac:dyDescent="0.35">
      <c r="B1" s="4">
        <f>CalendarYear</f>
        <v>2023</v>
      </c>
    </row>
    <row r="2" spans="2:9" ht="30" customHeight="1" thickTop="1" thickBot="1" x14ac:dyDescent="0.35">
      <c r="B2" s="5" t="str">
        <f>UPPER(TEXT(C5,"mmmm"))</f>
        <v>AUGUSTUS</v>
      </c>
      <c r="C2" s="16" t="str">
        <f>UPPER(TEXT(WeekStart,"ddd"))</f>
        <v>MA</v>
      </c>
      <c r="D2" s="16" t="str">
        <f t="shared" ref="D2:I2" si="0">UPPER(TEXT(D3,"ddd"))</f>
        <v>DI</v>
      </c>
      <c r="E2" s="16" t="str">
        <f t="shared" si="0"/>
        <v>WO</v>
      </c>
      <c r="F2" s="16" t="str">
        <f t="shared" si="0"/>
        <v>DO</v>
      </c>
      <c r="G2" s="16" t="str">
        <f t="shared" si="0"/>
        <v>VR</v>
      </c>
      <c r="H2" s="16" t="str">
        <f t="shared" si="0"/>
        <v>ZA</v>
      </c>
      <c r="I2" s="16" t="str">
        <f t="shared" si="0"/>
        <v>ZO</v>
      </c>
    </row>
    <row r="3" spans="2:9" ht="19.5" customHeight="1" thickTop="1" thickBot="1" x14ac:dyDescent="0.35">
      <c r="B3" s="6"/>
      <c r="C3" s="7">
        <f t="array" ref="C3:I3">DaysAndWeeks+DATE(CalendarYear,8,1)-WEEKDAY(DATE(CalendarYear,8,1),(WeekStart="Ma")+1)+1</f>
        <v>45138</v>
      </c>
      <c r="D3" s="7">
        <v>45139</v>
      </c>
      <c r="E3" s="7">
        <v>45140</v>
      </c>
      <c r="F3" s="7">
        <v>45141</v>
      </c>
      <c r="G3" s="7">
        <v>45142</v>
      </c>
      <c r="H3" s="8">
        <v>45143</v>
      </c>
      <c r="I3" s="8">
        <v>45144</v>
      </c>
    </row>
    <row r="4" spans="2:9" ht="75" customHeight="1" thickTop="1" thickBot="1" x14ac:dyDescent="0.35">
      <c r="C4" s="9"/>
      <c r="D4" s="9"/>
      <c r="E4" s="9"/>
      <c r="F4" s="9"/>
      <c r="G4" s="9"/>
      <c r="H4" s="10"/>
      <c r="I4" s="10"/>
    </row>
    <row r="5" spans="2:9" ht="19.5" customHeight="1" thickTop="1" thickBot="1" x14ac:dyDescent="0.35">
      <c r="C5" s="7">
        <f t="array" ref="C5:I5">DaysAndWeeks+DATE(CalendarYear,8,1)-WEEKDAY(DATE(CalendarYear,8,1),(WeekStart="Ma")+1)+8</f>
        <v>45145</v>
      </c>
      <c r="D5" s="7">
        <v>45146</v>
      </c>
      <c r="E5" s="7">
        <v>45147</v>
      </c>
      <c r="F5" s="7">
        <v>45148</v>
      </c>
      <c r="G5" s="7">
        <v>45149</v>
      </c>
      <c r="H5" s="8">
        <v>45150</v>
      </c>
      <c r="I5" s="8">
        <v>45151</v>
      </c>
    </row>
    <row r="6" spans="2:9" ht="75" customHeight="1" thickTop="1" thickBot="1" x14ac:dyDescent="0.35">
      <c r="C6" s="11"/>
      <c r="D6" s="11"/>
      <c r="E6" s="11"/>
      <c r="F6" s="11"/>
      <c r="G6" s="11"/>
      <c r="H6" s="10"/>
      <c r="I6" s="10"/>
    </row>
    <row r="7" spans="2:9" ht="19.5" customHeight="1" thickTop="1" thickBot="1" x14ac:dyDescent="0.35">
      <c r="C7" s="7">
        <f t="array" ref="C7:I7">DaysAndWeeks+DATE(CalendarYear,8,1)-WEEKDAY(DATE(CalendarYear,8,1),(WeekStart="Ma")+1)+15</f>
        <v>45152</v>
      </c>
      <c r="D7" s="7">
        <v>45153</v>
      </c>
      <c r="E7" s="7">
        <v>45154</v>
      </c>
      <c r="F7" s="7">
        <v>45155</v>
      </c>
      <c r="G7" s="7">
        <v>45156</v>
      </c>
      <c r="H7" s="8">
        <v>45157</v>
      </c>
      <c r="I7" s="8">
        <v>45158</v>
      </c>
    </row>
    <row r="8" spans="2:9" ht="75" customHeight="1" thickTop="1" thickBot="1" x14ac:dyDescent="0.35">
      <c r="C8" s="11"/>
      <c r="D8" s="11"/>
      <c r="E8" s="11"/>
      <c r="F8" s="11"/>
      <c r="G8" s="11"/>
      <c r="H8" s="10"/>
      <c r="I8" s="10"/>
    </row>
    <row r="9" spans="2:9" ht="19.5" customHeight="1" thickTop="1" thickBot="1" x14ac:dyDescent="0.35">
      <c r="C9" s="7">
        <f t="array" ref="C9:I9">DaysAndWeeks+DATE(CalendarYear,8,1)-WEEKDAY(DATE(CalendarYear,8,1),(WeekStart="Ma")+1)+22</f>
        <v>45159</v>
      </c>
      <c r="D9" s="7">
        <v>45160</v>
      </c>
      <c r="E9" s="7">
        <v>45161</v>
      </c>
      <c r="F9" s="7">
        <v>45162</v>
      </c>
      <c r="G9" s="7">
        <v>45163</v>
      </c>
      <c r="H9" s="8">
        <v>45164</v>
      </c>
      <c r="I9" s="8">
        <v>45165</v>
      </c>
    </row>
    <row r="10" spans="2:9" ht="75" customHeight="1" thickTop="1" thickBot="1" x14ac:dyDescent="0.35">
      <c r="C10" s="11"/>
      <c r="D10" s="11"/>
      <c r="E10" s="11"/>
      <c r="F10" s="11"/>
      <c r="G10" s="11"/>
      <c r="H10" s="10"/>
      <c r="I10" s="10"/>
    </row>
    <row r="11" spans="2:9" ht="19.5" customHeight="1" thickTop="1" thickBot="1" x14ac:dyDescent="0.35">
      <c r="C11" s="7">
        <f t="array" ref="C11:I11">DaysAndWeeks+DATE(CalendarYear,8,1)-WEEKDAY(DATE(CalendarYear,8,1),(WeekStart="Ma")+1)+29</f>
        <v>45166</v>
      </c>
      <c r="D11" s="7">
        <v>45167</v>
      </c>
      <c r="E11" s="7">
        <v>45168</v>
      </c>
      <c r="F11" s="7">
        <v>45169</v>
      </c>
      <c r="G11" s="7">
        <v>45170</v>
      </c>
      <c r="H11" s="8">
        <v>45171</v>
      </c>
      <c r="I11" s="8">
        <v>45172</v>
      </c>
    </row>
    <row r="12" spans="2:9" ht="75" customHeight="1" thickTop="1" thickBot="1" x14ac:dyDescent="0.35">
      <c r="C12" s="11"/>
      <c r="D12" s="11"/>
      <c r="E12" s="11"/>
      <c r="F12" s="11"/>
      <c r="G12" s="11"/>
      <c r="H12" s="10"/>
      <c r="I12" s="10"/>
    </row>
    <row r="13" spans="2:9" ht="19.5" customHeight="1" thickTop="1" thickBot="1" x14ac:dyDescent="0.35">
      <c r="C13" s="7">
        <f t="array" ref="C13:D13">DaysAndWeeks+DATE(CalendarYear,8,1)-WEEKDAY(DATE(CalendarYear,8,1),(WeekStart="Ma")+1)+36</f>
        <v>45173</v>
      </c>
      <c r="D13" s="7">
        <v>45174</v>
      </c>
      <c r="E13" s="18" t="s">
        <v>0</v>
      </c>
      <c r="F13" s="19"/>
      <c r="G13" s="19"/>
      <c r="H13" s="19"/>
      <c r="I13" s="19"/>
    </row>
    <row r="14" spans="2:9" ht="75" customHeight="1" thickTop="1" thickBot="1" x14ac:dyDescent="0.35">
      <c r="C14" s="11"/>
      <c r="D14" s="11"/>
      <c r="E14" s="18"/>
      <c r="F14" s="19"/>
      <c r="G14" s="19"/>
      <c r="H14" s="19"/>
      <c r="I14" s="19"/>
    </row>
    <row r="15" spans="2:9" ht="16.5" customHeight="1" thickTop="1" x14ac:dyDescent="0.3"/>
    <row r="16" spans="2:9" ht="16.5" customHeight="1" x14ac:dyDescent="0.3"/>
    <row r="17" ht="16.5" customHeight="1" x14ac:dyDescent="0.3"/>
  </sheetData>
  <mergeCells count="2">
    <mergeCell ref="E13:E14"/>
    <mergeCell ref="F13:I14"/>
  </mergeCells>
  <conditionalFormatting sqref="C11:I11 C13:D13">
    <cfRule type="expression" dxfId="24" priority="5">
      <formula>AND(DAY(C11)&gt;=1,DAY(C11)&lt;=15)</formula>
    </cfRule>
  </conditionalFormatting>
  <conditionalFormatting sqref="C3:H4">
    <cfRule type="expression" dxfId="23" priority="4">
      <formula>DAY(C3)&gt;8</formula>
    </cfRule>
  </conditionalFormatting>
  <conditionalFormatting sqref="C3:C14">
    <cfRule type="expression" dxfId="22" priority="3">
      <formula>C$2="ZO"</formula>
    </cfRule>
  </conditionalFormatting>
  <conditionalFormatting sqref="H3:I12">
    <cfRule type="expression" dxfId="21" priority="2">
      <formula>H$2="ZA"</formula>
    </cfRule>
  </conditionalFormatting>
  <conditionalFormatting sqref="I3:I12">
    <cfRule type="expression" dxfId="20" priority="1">
      <formula>$I$2="ZO"</formula>
    </cfRule>
  </conditionalFormatting>
  <dataValidations count="8">
    <dataValidation allowBlank="1" showInputMessage="1" showErrorMessage="1" prompt="De kalenderdag in deze rij en in de rijen 5, 7, 9, 11 en 13 worden automatisch bijgewerkt. Als deze cel het getal 1 niet bevat, dan is het een dag van de vorige maand. Voer maandelijkse notities in in cel F13" sqref="C3"/>
    <dataValidation allowBlank="1" showInputMessage="1" showErrorMessage="1" prompt="Maandkalender augustus" sqref="A1"/>
    <dataValidation allowBlank="1" showInputMessage="1" showErrorMessage="1" prompt="Deze rij bevat namen van de weekdagen voor deze agenda. Deze cel bevat de eerste dag van de week. Als u de eerste dag wilt wijzigen, selecteert u een nieuwe dag van de week in cel L3 in het werkblad Januari" sqref="C2"/>
    <dataValidation allowBlank="1" showInputMessage="1" showErrorMessage="1" prompt="Voer notities in deze cel in" sqref="F13:I14"/>
    <dataValidation allowBlank="1" showInputMessage="1" showErrorMessage="1" prompt="Voer in de cel rechts notities in" sqref="E13:E14"/>
    <dataValidation allowBlank="1" showInputMessage="1" showErrorMessage="1" prompt="Het jaar in deze cel wordt automatisch bijgewerkt op basis van een jaar dat is ingevoerd in het werkblad Januari. De maand voor dit werkblad bevindt zich in de cel hieronder" sqref="B1"/>
    <dataValidation allowBlank="1" showInputMessage="1" showErrorMessage="1" prompt="De maand van dit werkblad bevindt zich in deze cel. De kalender begint in de cel rechts en bevat datums uit de vorige, huidige en volgende maand. Voer de maandelijkse notities in cel F13 in" sqref="B2"/>
    <dataValidation allowBlank="1" showInputMessage="1" showErrorMessage="1" prompt="Voer dagelijkse notities op basis van de kalenderdag hierboven in de cellen in in deze rij en rij 6, 8, 10, 12 en 14, kolom C tot en met I" sqref="C4"/>
  </dataValidations>
  <printOptions horizontalCentered="1" verticalCentered="1"/>
  <pageMargins left="0.25" right="0.25" top="0.5" bottom="0.5" header="0.3" footer="0.3"/>
  <pageSetup paperSize="9" orientation="landscape" r:id="rId1"/>
  <headerFooter differentFirst="1">
    <oddFooter>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tabColor theme="3" tint="0.39997558519241921"/>
    <pageSetUpPr autoPageBreaks="0" fitToPage="1"/>
  </sheetPr>
  <dimension ref="B1:I17"/>
  <sheetViews>
    <sheetView showGridLines="0" zoomScaleNormal="100" workbookViewId="0">
      <selection activeCell="E22" sqref="E22"/>
    </sheetView>
  </sheetViews>
  <sheetFormatPr defaultColWidth="9.875" defaultRowHeight="16.5" x14ac:dyDescent="0.3"/>
  <cols>
    <col min="1" max="1" width="2.625" customWidth="1"/>
    <col min="2" max="2" width="21.625" customWidth="1"/>
    <col min="3" max="9" width="18.375" customWidth="1"/>
    <col min="10" max="10" width="2.625" customWidth="1"/>
    <col min="11" max="11" width="8.75" customWidth="1"/>
  </cols>
  <sheetData>
    <row r="1" spans="2:9" ht="20.100000000000001" customHeight="1" thickBot="1" x14ac:dyDescent="0.35">
      <c r="B1" s="4">
        <f>CalendarYear</f>
        <v>2023</v>
      </c>
    </row>
    <row r="2" spans="2:9" ht="30" customHeight="1" thickTop="1" thickBot="1" x14ac:dyDescent="0.35">
      <c r="B2" s="5" t="str">
        <f>UPPER(TEXT(C5,"mmmm"))</f>
        <v>SEPTEMBER</v>
      </c>
      <c r="C2" s="16" t="str">
        <f>UPPER(TEXT(WeekStart,"ddd"))</f>
        <v>MA</v>
      </c>
      <c r="D2" s="16" t="str">
        <f t="shared" ref="D2:I2" si="0">UPPER(TEXT(D3,"ddd"))</f>
        <v>DI</v>
      </c>
      <c r="E2" s="16" t="str">
        <f t="shared" si="0"/>
        <v>WO</v>
      </c>
      <c r="F2" s="16" t="str">
        <f t="shared" si="0"/>
        <v>DO</v>
      </c>
      <c r="G2" s="16" t="str">
        <f t="shared" si="0"/>
        <v>VR</v>
      </c>
      <c r="H2" s="16" t="str">
        <f t="shared" si="0"/>
        <v>ZA</v>
      </c>
      <c r="I2" s="16" t="str">
        <f t="shared" si="0"/>
        <v>ZO</v>
      </c>
    </row>
    <row r="3" spans="2:9" ht="19.5" customHeight="1" thickTop="1" thickBot="1" x14ac:dyDescent="0.35">
      <c r="B3" s="6"/>
      <c r="C3" s="7">
        <f t="array" ref="C3:I3">DaysAndWeeks+DATE(CalendarYear,9,1)-WEEKDAY(DATE(CalendarYear,9,1),(WeekStart="Ma")+1)+1</f>
        <v>45166</v>
      </c>
      <c r="D3" s="7">
        <v>45167</v>
      </c>
      <c r="E3" s="7">
        <v>45168</v>
      </c>
      <c r="F3" s="7">
        <v>45169</v>
      </c>
      <c r="G3" s="7">
        <v>45170</v>
      </c>
      <c r="H3" s="8">
        <v>45171</v>
      </c>
      <c r="I3" s="8">
        <v>45172</v>
      </c>
    </row>
    <row r="4" spans="2:9" ht="75" customHeight="1" thickTop="1" thickBot="1" x14ac:dyDescent="0.35">
      <c r="C4" s="9"/>
      <c r="D4" s="9"/>
      <c r="E4" s="9"/>
      <c r="F4" s="9"/>
      <c r="G4" s="9"/>
      <c r="H4" s="10"/>
      <c r="I4" s="10"/>
    </row>
    <row r="5" spans="2:9" ht="19.5" customHeight="1" thickTop="1" thickBot="1" x14ac:dyDescent="0.35">
      <c r="C5" s="7">
        <f t="array" ref="C5:I5">DaysAndWeeks+DATE(CalendarYear,9,1)-WEEKDAY(DATE(CalendarYear,9,1),(WeekStart="Ma")+1)+8</f>
        <v>45173</v>
      </c>
      <c r="D5" s="7">
        <v>45174</v>
      </c>
      <c r="E5" s="7">
        <v>45175</v>
      </c>
      <c r="F5" s="7">
        <v>45176</v>
      </c>
      <c r="G5" s="7">
        <v>45177</v>
      </c>
      <c r="H5" s="8">
        <v>45178</v>
      </c>
      <c r="I5" s="8">
        <v>45179</v>
      </c>
    </row>
    <row r="6" spans="2:9" ht="75" customHeight="1" thickTop="1" thickBot="1" x14ac:dyDescent="0.35">
      <c r="C6" s="11"/>
      <c r="D6" s="11"/>
      <c r="E6" s="11"/>
      <c r="F6" s="11"/>
      <c r="G6" s="11"/>
      <c r="H6" s="10"/>
      <c r="I6" s="10"/>
    </row>
    <row r="7" spans="2:9" ht="19.5" customHeight="1" thickTop="1" thickBot="1" x14ac:dyDescent="0.35">
      <c r="C7" s="7">
        <f t="array" ref="C7:I7">DaysAndWeeks+DATE(CalendarYear,9,1)-WEEKDAY(DATE(CalendarYear,9,1),(WeekStart="Ma")+1)+15</f>
        <v>45180</v>
      </c>
      <c r="D7" s="7">
        <v>45181</v>
      </c>
      <c r="E7" s="7">
        <v>45182</v>
      </c>
      <c r="F7" s="7">
        <v>45183</v>
      </c>
      <c r="G7" s="7">
        <v>45184</v>
      </c>
      <c r="H7" s="8">
        <v>45185</v>
      </c>
      <c r="I7" s="8">
        <v>45186</v>
      </c>
    </row>
    <row r="8" spans="2:9" ht="75" customHeight="1" thickTop="1" thickBot="1" x14ac:dyDescent="0.35">
      <c r="C8" s="11"/>
      <c r="D8" s="11"/>
      <c r="E8" s="11"/>
      <c r="F8" s="11"/>
      <c r="G8" s="11"/>
      <c r="H8" s="10"/>
      <c r="I8" s="10"/>
    </row>
    <row r="9" spans="2:9" ht="19.5" customHeight="1" thickTop="1" thickBot="1" x14ac:dyDescent="0.35">
      <c r="C9" s="7">
        <f t="array" ref="C9:I9">DaysAndWeeks+DATE(CalendarYear,9,1)-WEEKDAY(DATE(CalendarYear,9,1),(WeekStart="Ma")+1)+22</f>
        <v>45187</v>
      </c>
      <c r="D9" s="7">
        <v>45188</v>
      </c>
      <c r="E9" s="7">
        <v>45189</v>
      </c>
      <c r="F9" s="7">
        <v>45190</v>
      </c>
      <c r="G9" s="7">
        <v>45191</v>
      </c>
      <c r="H9" s="8">
        <v>45192</v>
      </c>
      <c r="I9" s="8">
        <v>45193</v>
      </c>
    </row>
    <row r="10" spans="2:9" ht="75" customHeight="1" thickTop="1" thickBot="1" x14ac:dyDescent="0.35">
      <c r="C10" s="11"/>
      <c r="D10" s="11"/>
      <c r="E10" s="11"/>
      <c r="F10" s="11"/>
      <c r="G10" s="11"/>
      <c r="H10" s="10"/>
      <c r="I10" s="10"/>
    </row>
    <row r="11" spans="2:9" ht="19.5" customHeight="1" thickTop="1" thickBot="1" x14ac:dyDescent="0.35">
      <c r="C11" s="7">
        <f t="array" ref="C11:I11">DaysAndWeeks+DATE(CalendarYear,9,1)-WEEKDAY(DATE(CalendarYear,9,1),(WeekStart="Ma")+1)+29</f>
        <v>45194</v>
      </c>
      <c r="D11" s="7">
        <v>45195</v>
      </c>
      <c r="E11" s="7">
        <v>45196</v>
      </c>
      <c r="F11" s="7">
        <v>45197</v>
      </c>
      <c r="G11" s="7">
        <v>45198</v>
      </c>
      <c r="H11" s="8">
        <v>45199</v>
      </c>
      <c r="I11" s="8">
        <v>45200</v>
      </c>
    </row>
    <row r="12" spans="2:9" ht="75" customHeight="1" thickTop="1" thickBot="1" x14ac:dyDescent="0.35">
      <c r="C12" s="11"/>
      <c r="D12" s="11"/>
      <c r="E12" s="11"/>
      <c r="F12" s="11"/>
      <c r="G12" s="11"/>
      <c r="H12" s="10"/>
      <c r="I12" s="10"/>
    </row>
    <row r="13" spans="2:9" ht="19.5" customHeight="1" thickTop="1" thickBot="1" x14ac:dyDescent="0.35">
      <c r="C13" s="7">
        <f t="array" ref="C13:D13">DaysAndWeeks+DATE(CalendarYear,9,1)-WEEKDAY(DATE(CalendarYear,9,1),(WeekStart="Ma")+1)+36</f>
        <v>45201</v>
      </c>
      <c r="D13" s="7">
        <v>45202</v>
      </c>
      <c r="E13" s="18" t="s">
        <v>0</v>
      </c>
      <c r="F13" s="19"/>
      <c r="G13" s="19"/>
      <c r="H13" s="19"/>
      <c r="I13" s="19"/>
    </row>
    <row r="14" spans="2:9" ht="75" customHeight="1" thickTop="1" thickBot="1" x14ac:dyDescent="0.35">
      <c r="C14" s="11"/>
      <c r="D14" s="11"/>
      <c r="E14" s="18"/>
      <c r="F14" s="19"/>
      <c r="G14" s="19"/>
      <c r="H14" s="19"/>
      <c r="I14" s="19"/>
    </row>
    <row r="15" spans="2:9" ht="16.5" customHeight="1" thickTop="1" x14ac:dyDescent="0.3"/>
    <row r="16" spans="2:9" ht="16.5" customHeight="1" x14ac:dyDescent="0.3"/>
    <row r="17" ht="16.5" customHeight="1" x14ac:dyDescent="0.3"/>
  </sheetData>
  <mergeCells count="2">
    <mergeCell ref="E13:E14"/>
    <mergeCell ref="F13:I14"/>
  </mergeCells>
  <conditionalFormatting sqref="C11:I11 C13:D13">
    <cfRule type="expression" dxfId="19" priority="5">
      <formula>AND(DAY(C11)&gt;=1,DAY(C11)&lt;=15)</formula>
    </cfRule>
  </conditionalFormatting>
  <conditionalFormatting sqref="C3:H4">
    <cfRule type="expression" dxfId="18" priority="4">
      <formula>DAY(C3)&gt;8</formula>
    </cfRule>
  </conditionalFormatting>
  <conditionalFormatting sqref="C3:C14">
    <cfRule type="expression" dxfId="17" priority="3">
      <formula>C$2="ZO"</formula>
    </cfRule>
  </conditionalFormatting>
  <conditionalFormatting sqref="H3:I12">
    <cfRule type="expression" dxfId="16" priority="2">
      <formula>H$2="ZA"</formula>
    </cfRule>
  </conditionalFormatting>
  <conditionalFormatting sqref="I3:I12">
    <cfRule type="expression" dxfId="15" priority="1">
      <formula>$I$2="ZO"</formula>
    </cfRule>
  </conditionalFormatting>
  <dataValidations count="8">
    <dataValidation allowBlank="1" showInputMessage="1" showErrorMessage="1" prompt="De kalenderdag in deze rij en in de rijen 5, 7, 9, 11 en 13 worden automatisch bijgewerkt. Als deze cel het getal 1 niet bevat, dan is het een dag van de vorige maand. Voer maandelijkse notities in in cel F13" sqref="C3"/>
    <dataValidation allowBlank="1" showInputMessage="1" showErrorMessage="1" prompt="Voer dagelijkse notities op basis van de kalenderdag hierboven in de cellen in in deze rij en rij 6, 8, 10, 12 en 14, kolom C tot en met I" sqref="C4"/>
    <dataValidation allowBlank="1" showInputMessage="1" showErrorMessage="1" prompt="De maand van dit werkblad bevindt zich in deze cel. De kalender begint in de cel rechts en bevat datums uit de vorige, huidige en volgende maand. Voer de maandelijkse notities in cel F13 in" sqref="B2"/>
    <dataValidation allowBlank="1" showInputMessage="1" showErrorMessage="1" prompt="Het jaar in deze cel wordt automatisch bijgewerkt op basis van een jaar dat is ingevoerd in het werkblad Januari. De maand voor dit werkblad bevindt zich in de cel hieronder" sqref="B1"/>
    <dataValidation allowBlank="1" showInputMessage="1" showErrorMessage="1" prompt="Voer in de cel rechts notities in" sqref="E13:E14"/>
    <dataValidation allowBlank="1" showInputMessage="1" showErrorMessage="1" prompt="Voer notities in deze cel in" sqref="F13:I14"/>
    <dataValidation allowBlank="1" showInputMessage="1" showErrorMessage="1" prompt="Deze rij bevat namen van de weekdagen voor deze agenda. Deze cel bevat de eerste dag van de week. Als u de eerste dag wilt wijzigen, selecteert u een nieuwe dag van de week in cel L3 in het werkblad Januari" sqref="C2"/>
    <dataValidation allowBlank="1" showInputMessage="1" showErrorMessage="1" prompt="Maandkalender september" sqref="A1"/>
  </dataValidations>
  <printOptions horizontalCentered="1" verticalCentered="1"/>
  <pageMargins left="0.25" right="0.25" top="0.5" bottom="0.5" header="0.3" footer="0.3"/>
  <pageSetup paperSize="9" orientation="landscape" r:id="rId1"/>
  <headerFooter differentFirst="1">
    <oddFooter>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diaServiceKeyPoints xmlns="71af3243-3dd4-4a8d-8c0d-dd76da1f02a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1" ma:contentTypeDescription="Create a new document." ma:contentTypeScope="" ma:versionID="9677210f24a1be23c92c90fd886aa0aa">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60e05723c5c1908df1a1a4ebf11d344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4EACCD-C229-4D5C-9656-609DC55CD9B9}">
  <ds:schemaRefs>
    <ds:schemaRef ds:uri="http://schemas.microsoft.com/office/2006/metadata/properties"/>
    <ds:schemaRef ds:uri="http://schemas.microsoft.com/office/infopath/2007/PartnerControls"/>
    <ds:schemaRef ds:uri="71af3243-3dd4-4a8d-8c0d-dd76da1f02a5"/>
  </ds:schemaRefs>
</ds:datastoreItem>
</file>

<file path=customXml/itemProps2.xml><?xml version="1.0" encoding="utf-8"?>
<ds:datastoreItem xmlns:ds="http://schemas.openxmlformats.org/officeDocument/2006/customXml" ds:itemID="{F36A5B48-BE91-4AAA-AE27-1E7AA7904022}">
  <ds:schemaRefs>
    <ds:schemaRef ds:uri="http://schemas.microsoft.com/sharepoint/v3/contenttype/forms"/>
  </ds:schemaRefs>
</ds:datastoreItem>
</file>

<file path=customXml/itemProps3.xml><?xml version="1.0" encoding="utf-8"?>
<ds:datastoreItem xmlns:ds="http://schemas.openxmlformats.org/officeDocument/2006/customXml" ds:itemID="{D0FF8DD0-4C34-47ED-8A23-96D297F749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TM02930059</Template>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40</vt:i4>
      </vt:variant>
    </vt:vector>
  </HeadingPairs>
  <TitlesOfParts>
    <vt:vector size="52" baseType="lpstr">
      <vt:lpstr>Januari</vt:lpstr>
      <vt:lpstr>Februari</vt:lpstr>
      <vt:lpstr>Maart</vt:lpstr>
      <vt:lpstr>April</vt:lpstr>
      <vt:lpstr>Mei</vt:lpstr>
      <vt:lpstr>Juni</vt:lpstr>
      <vt:lpstr>Juli</vt:lpstr>
      <vt:lpstr>Augustus</vt:lpstr>
      <vt:lpstr>September</vt:lpstr>
      <vt:lpstr>Oktober</vt:lpstr>
      <vt:lpstr>November</vt:lpstr>
      <vt:lpstr>December</vt:lpstr>
      <vt:lpstr>Januari!Afdrukbereik</vt:lpstr>
      <vt:lpstr>CalendarYear</vt:lpstr>
      <vt:lpstr>ColumnTitleRegion1..I12.1</vt:lpstr>
      <vt:lpstr>Oktober!ColumnTitleRegion1..I12.10</vt:lpstr>
      <vt:lpstr>November!ColumnTitleRegion1..I12.11</vt:lpstr>
      <vt:lpstr>December!ColumnTitleRegion1..I12.12</vt:lpstr>
      <vt:lpstr>Februari!ColumnTitleRegion1..I12.2</vt:lpstr>
      <vt:lpstr>Maart!ColumnTitleRegion1..I12.3</vt:lpstr>
      <vt:lpstr>April!ColumnTitleRegion1..I12.4</vt:lpstr>
      <vt:lpstr>Mei!ColumnTitleRegion1..I12.5</vt:lpstr>
      <vt:lpstr>Juni!ColumnTitleRegion1..I12.6</vt:lpstr>
      <vt:lpstr>Juli!ColumnTitleRegion1..I12.7</vt:lpstr>
      <vt:lpstr>Augustus!ColumnTitleRegion1..I12.8</vt:lpstr>
      <vt:lpstr>September!ColumnTitleRegion1..I12.9</vt:lpstr>
      <vt:lpstr>ColumnTitleRegion2..D14.1</vt:lpstr>
      <vt:lpstr>Oktober!ColumnTitleRegion2..D14.10</vt:lpstr>
      <vt:lpstr>November!ColumnTitleRegion2..D14.11</vt:lpstr>
      <vt:lpstr>December!ColumnTitleRegion2..D14.12</vt:lpstr>
      <vt:lpstr>Februari!ColumnTitleRegion2..D14.2</vt:lpstr>
      <vt:lpstr>Maart!ColumnTitleRegion2..D14.3</vt:lpstr>
      <vt:lpstr>April!ColumnTitleRegion2..D14.4</vt:lpstr>
      <vt:lpstr>Mei!ColumnTitleRegion2..D14.5</vt:lpstr>
      <vt:lpstr>Juni!ColumnTitleRegion2..D14.6</vt:lpstr>
      <vt:lpstr>Juli!ColumnTitleRegion2..D14.7</vt:lpstr>
      <vt:lpstr>Augustus!ColumnTitleRegion2..D14.8</vt:lpstr>
      <vt:lpstr>September!ColumnTitleRegion2..D14.9</vt:lpstr>
      <vt:lpstr>Oktober!RowTitleRegion1..F13.10</vt:lpstr>
      <vt:lpstr>November!RowTitleRegion1..F13.11</vt:lpstr>
      <vt:lpstr>December!RowTitleRegion1..F13.12</vt:lpstr>
      <vt:lpstr>Februari!RowTitleRegion1..F13.2</vt:lpstr>
      <vt:lpstr>Maart!RowTitleRegion1..F13.3</vt:lpstr>
      <vt:lpstr>April!RowTitleRegion1..F13.4</vt:lpstr>
      <vt:lpstr>Mei!RowTitleRegion1..F13.5</vt:lpstr>
      <vt:lpstr>Juni!RowTitleRegion1..F13.6</vt:lpstr>
      <vt:lpstr>Juli!RowTitleRegion1..F13.7</vt:lpstr>
      <vt:lpstr>Augustus!RowTitleRegion1..F13.8</vt:lpstr>
      <vt:lpstr>September!RowTitleRegion1..F13.9</vt:lpstr>
      <vt:lpstr>RowTitleRegion1..L3.1</vt:lpstr>
      <vt:lpstr>Januari!RowTitleRegion2..F13.1</vt:lpstr>
      <vt:lpstr>WeekStart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2019-06-15T06:58:50Z</dcterms:created>
  <dcterms:modified xsi:type="dcterms:W3CDTF">2023-01-16T11:30:54Z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